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становления распоряжения 2013-2022\2023\Постановления\март\"/>
    </mc:Choice>
  </mc:AlternateContent>
  <bookViews>
    <workbookView xWindow="0" yWindow="0" windowWidth="20490" windowHeight="7155" activeTab="3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1'!$A$40:$I$47</definedName>
    <definedName name="_xlnm._FilterDatabase" localSheetId="1" hidden="1">'Приложение № 2'!$A$40:$W$49</definedName>
    <definedName name="_xlnm._FilterDatabase" localSheetId="2" hidden="1">'Приложение № 3'!$30:$30</definedName>
    <definedName name="_xlnm.Print_Area" localSheetId="0">'Приложение № 1'!$A$1:$G$46</definedName>
    <definedName name="_xlnm.Print_Area" localSheetId="1">'Приложение № 2'!$A$1:$M$49</definedName>
    <definedName name="_xlnm.Print_Area" localSheetId="2">'Приложение № 3'!$A$1:$G$38</definedName>
    <definedName name="_xlnm.Print_Area" localSheetId="3">'Приложение № 4'!$A$1:$M$42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48" i="2" l="1"/>
  <c r="D14" i="3" l="1"/>
  <c r="F40" i="1" l="1"/>
  <c r="D29" i="3" l="1"/>
  <c r="E29" i="3"/>
  <c r="F29" i="3"/>
  <c r="G29" i="3"/>
  <c r="C29" i="3"/>
  <c r="E14" i="3"/>
  <c r="F14" i="3"/>
  <c r="G14" i="3"/>
  <c r="C14" i="3"/>
  <c r="F47" i="2"/>
  <c r="F46" i="2"/>
  <c r="F43" i="2"/>
  <c r="G28" i="2"/>
  <c r="H28" i="2"/>
  <c r="I28" i="2"/>
  <c r="J28" i="2"/>
  <c r="K28" i="2"/>
  <c r="F34" i="2"/>
  <c r="F33" i="2"/>
  <c r="F32" i="2"/>
  <c r="F29" i="2"/>
  <c r="F36" i="2"/>
  <c r="F35" i="2"/>
  <c r="G13" i="2"/>
  <c r="H13" i="2"/>
  <c r="I13" i="2"/>
  <c r="J13" i="2"/>
  <c r="K13" i="2"/>
  <c r="F28" i="2" l="1"/>
  <c r="G40" i="3"/>
  <c r="F40" i="3"/>
  <c r="D40" i="3"/>
  <c r="C40" i="3"/>
  <c r="G35" i="1"/>
  <c r="H35" i="1"/>
  <c r="I35" i="1"/>
  <c r="J35" i="1"/>
  <c r="K35" i="1"/>
  <c r="F39" i="1"/>
  <c r="F38" i="1"/>
  <c r="F37" i="1"/>
  <c r="F36" i="1"/>
  <c r="D32" i="6"/>
  <c r="E32" i="6"/>
  <c r="F32" i="6"/>
  <c r="G32" i="6"/>
  <c r="C32" i="6"/>
  <c r="F35" i="1" l="1"/>
  <c r="D30" i="6"/>
  <c r="G38" i="3" l="1"/>
  <c r="F38" i="3"/>
  <c r="E40" i="3"/>
  <c r="E38" i="3" s="1"/>
  <c r="D38" i="3"/>
  <c r="C38" i="3"/>
  <c r="F42" i="2"/>
  <c r="K40" i="2"/>
  <c r="K38" i="2" s="1"/>
  <c r="J40" i="2"/>
  <c r="J38" i="2" s="1"/>
  <c r="I40" i="2"/>
  <c r="I38" i="2" s="1"/>
  <c r="H40" i="2"/>
  <c r="H38" i="2" s="1"/>
  <c r="G40" i="2"/>
  <c r="G38" i="2" s="1"/>
  <c r="F30" i="6"/>
  <c r="E30" i="6"/>
  <c r="G22" i="6"/>
  <c r="G20" i="6" s="1"/>
  <c r="F22" i="6"/>
  <c r="F20" i="6" s="1"/>
  <c r="E22" i="6"/>
  <c r="E20" i="6" s="1"/>
  <c r="D22" i="6"/>
  <c r="D20" i="6" s="1"/>
  <c r="C22" i="6"/>
  <c r="C20" i="6" s="1"/>
  <c r="K33" i="1"/>
  <c r="F33" i="1"/>
  <c r="J33" i="1"/>
  <c r="I33" i="1"/>
  <c r="H33" i="1"/>
  <c r="G33" i="1"/>
  <c r="F29" i="1"/>
  <c r="F28" i="1"/>
  <c r="F25" i="1"/>
  <c r="F24" i="1"/>
  <c r="F23" i="1"/>
  <c r="K22" i="1"/>
  <c r="K20" i="1" s="1"/>
  <c r="J22" i="1"/>
  <c r="J20" i="1" s="1"/>
  <c r="I22" i="1"/>
  <c r="I20" i="1" s="1"/>
  <c r="H22" i="1"/>
  <c r="H20" i="1" s="1"/>
  <c r="G22" i="1"/>
  <c r="G20" i="1" s="1"/>
  <c r="F22" i="1" l="1"/>
  <c r="G30" i="6"/>
  <c r="F20" i="1" l="1"/>
  <c r="D13" i="6"/>
  <c r="E13" i="6"/>
  <c r="F13" i="6"/>
  <c r="G13" i="6"/>
  <c r="G13" i="1" l="1"/>
  <c r="H13" i="1"/>
  <c r="I13" i="1"/>
  <c r="K13" i="1"/>
  <c r="F41" i="2"/>
  <c r="F13" i="2"/>
  <c r="F40" i="2" l="1"/>
  <c r="F38" i="2" s="1"/>
  <c r="D27" i="3" l="1"/>
  <c r="E27" i="3"/>
  <c r="F27" i="3"/>
  <c r="G27" i="3"/>
  <c r="C27" i="3"/>
  <c r="D12" i="3"/>
  <c r="E12" i="3"/>
  <c r="F12" i="3"/>
  <c r="G12" i="3"/>
  <c r="C12" i="3"/>
  <c r="G26" i="2"/>
  <c r="H26" i="2"/>
  <c r="I26" i="2"/>
  <c r="J26" i="2"/>
  <c r="K26" i="2"/>
  <c r="G11" i="2"/>
  <c r="H11" i="2"/>
  <c r="I11" i="2"/>
  <c r="J11" i="2"/>
  <c r="K11" i="2"/>
  <c r="D11" i="6"/>
  <c r="E11" i="6"/>
  <c r="F11" i="6"/>
  <c r="G11" i="6"/>
  <c r="C13" i="6"/>
  <c r="C11" i="6" s="1"/>
  <c r="G11" i="1"/>
  <c r="H11" i="1"/>
  <c r="I11" i="1"/>
  <c r="J11" i="1"/>
  <c r="K11" i="1"/>
  <c r="C10" i="3" l="1"/>
  <c r="D10" i="3"/>
  <c r="E10" i="3"/>
  <c r="G10" i="3"/>
  <c r="F10" i="3"/>
  <c r="E9" i="6"/>
  <c r="D9" i="6"/>
  <c r="G9" i="6"/>
  <c r="F9" i="6"/>
  <c r="F11" i="2"/>
  <c r="F26" i="2"/>
  <c r="F11" i="1"/>
  <c r="F9" i="1" s="1"/>
  <c r="H9" i="6" s="1"/>
  <c r="I9" i="6" l="1"/>
  <c r="H12" i="3"/>
  <c r="F9" i="2"/>
  <c r="H10" i="3" s="1"/>
  <c r="I10" i="3" s="1"/>
  <c r="J9" i="1"/>
  <c r="I9" i="1"/>
  <c r="H9" i="1"/>
  <c r="K9" i="1" l="1"/>
  <c r="G9" i="1" l="1"/>
  <c r="J9" i="2" l="1"/>
  <c r="I9" i="2"/>
  <c r="H9" i="2"/>
  <c r="G9" i="2"/>
  <c r="K9" i="2"/>
  <c r="C30" i="6" l="1"/>
  <c r="C9" i="6" s="1"/>
</calcChain>
</file>

<file path=xl/sharedStrings.xml><?xml version="1.0" encoding="utf-8"?>
<sst xmlns="http://schemas.openxmlformats.org/spreadsheetml/2006/main" count="468" uniqueCount="95">
  <si>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</si>
  <si>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</si>
  <si>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</si>
  <si>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</si>
  <si>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</si>
  <si>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</si>
  <si>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</si>
  <si>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</si>
  <si>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</si>
  <si>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</si>
  <si>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</si>
  <si>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</si>
  <si>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</si>
  <si>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</si>
  <si>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</si>
  <si>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</si>
  <si>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</si>
  <si>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</si>
  <si>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</si>
  <si>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-</t>
  </si>
  <si>
    <t>ремонт ВИСВО</t>
  </si>
  <si>
    <t>пос. Первомайский, ул. 9 Пятилетки, д. 9</t>
  </si>
  <si>
    <t xml:space="preserve">Итого по муниципальному образованию Оренбургский район </t>
  </si>
  <si>
    <t>пос. Первомайский, ул. Березина, д. 2а</t>
  </si>
  <si>
    <t>Итого по муниципальному образованию Оренбургский район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</si>
  <si>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</si>
  <si>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</si>
  <si>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</si>
  <si>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</si>
  <si>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</si>
  <si>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</si>
  <si>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</si>
  <si>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</si>
  <si>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</si>
  <si>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</si>
  <si>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</si>
  <si>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</si>
  <si>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ВИСХВС</t>
  </si>
  <si>
    <t>ремонт ВИСЭС</t>
  </si>
  <si>
    <t>ремонт и (или) переустройство крыши</t>
  </si>
  <si>
    <t>ремонт ПП</t>
  </si>
  <si>
    <t>утепление и (или) ремонт фасада</t>
  </si>
  <si>
    <t>пог. метров</t>
  </si>
  <si>
    <t>с. Дедуровка, ул. Ленинская, д. 1</t>
  </si>
  <si>
    <t>с. Дедуровка, ул. Ленинская, д. 2</t>
  </si>
  <si>
    <t>с. Дедуровка, ул. Ленинская, д. 3</t>
  </si>
  <si>
    <t>пос. Первомайский, ул. 9 Пятилетки, д. 13</t>
  </si>
  <si>
    <t>пос. Первомайский, ул. 9 Пятилетки, д. 3</t>
  </si>
  <si>
    <t>пос. Первомайский, ул. Симонова, д. 13</t>
  </si>
  <si>
    <t>Приложение</t>
  </si>
  <si>
    <t>пос. Первомайский, ул. Симонова, д. 2</t>
  </si>
  <si>
    <t>пос. Пугачевский, ул. Южная, д. 7</t>
  </si>
  <si>
    <t>с. Никольское, ул. Обухова, д. 2</t>
  </si>
  <si>
    <t>пос. Юный, ул. Прифабричная, д. 54</t>
  </si>
  <si>
    <t>пос. Караванный, ул. 1 Квартал, д. 14</t>
  </si>
  <si>
    <t>Всего по МО</t>
  </si>
  <si>
    <t xml:space="preserve">Краткосрочный план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2023-2025 годы на территории муниципального образования Оренбургский район </t>
  </si>
  <si>
    <t xml:space="preserve">Приложение № 1 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2023-2025 годы на территории муниципального образования Оренбургский район </t>
  </si>
  <si>
    <t xml:space="preserve">Перечь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2023-2025 годы (строительно-монтажные работы) на территории муниципального образования Оренбургский район </t>
  </si>
  <si>
    <t xml:space="preserve"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2023-2025 годы на территории муниципального образования Оренбургский район 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</si>
  <si>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2023-2025 годы 
(строительно-монтажные работы) на территории муниципального образования Оренбургский район 
</t>
  </si>
  <si>
    <t xml:space="preserve">Перечь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2023-2025 годы (проектные работы) на территории муниципального образования Оренбургский район 
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</si>
  <si>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2023-2025 годы
(проектные работы)  на территории муниципального образования Оренбургский район 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</si>
  <si>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</si>
  <si>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</si>
  <si>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</si>
  <si>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</si>
  <si>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</si>
  <si>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</si>
  <si>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 1. Муниципальное образование Оренбургский район</t>
  </si>
  <si>
    <t>пос. Чистый, ул. Комсомольская, д. 22</t>
  </si>
  <si>
    <t>пос. Чистый, ул. Комсомольская, д. 24</t>
  </si>
  <si>
    <t>с. Подгородняя Покровка, ул. Дорожная, д. 8</t>
  </si>
  <si>
    <t>СС</t>
  </si>
  <si>
    <t>пос. Чебеньки, ул. Гагарина, д. 9</t>
  </si>
  <si>
    <t>пос. Чебеньки, ул. Тимирязева, д. 3</t>
  </si>
  <si>
    <t>пос. Чебеньки, ул. Школьная, д. 1</t>
  </si>
  <si>
    <t>ж.д. рзд. № 20, ул. Дружбы, д. 6а</t>
  </si>
  <si>
    <t>пос. Пугачевский, ул. Южная, д. 5</t>
  </si>
  <si>
    <t>пос. Пугачевский, ул. Южная, д. 5а</t>
  </si>
  <si>
    <t>1. Муниципальное образование Оренбургский район</t>
  </si>
  <si>
    <t>пос. Первомайский, ул. Симонова, д. 10</t>
  </si>
  <si>
    <t>х. Степановский, ул. Студенческая, д. 8</t>
  </si>
  <si>
    <t>пос. Первомайский, ул. Воронова, д. 6</t>
  </si>
  <si>
    <t>пос. Первомайский, ул. Симонова, д. 5</t>
  </si>
  <si>
    <t>пос. Первомайский, ул. Симонова, д.5</t>
  </si>
  <si>
    <t>к постановлению администрации  муниципального образования Оренбургский район от ____________  2023 г. № _________</t>
  </si>
  <si>
    <t>пос. Первомайский, ул. Воронова, д. 20</t>
  </si>
  <si>
    <t>с. Южный Урал, ул. Буденного, д. 23а</t>
  </si>
  <si>
    <t>с. Южный Урал, ул. Буденного, д. 23</t>
  </si>
  <si>
    <t>пос. Первомайский, ул. Воронова, д.20</t>
  </si>
  <si>
    <t xml:space="preserve">с. Южный Урал, ул. Буденного, д. 23а </t>
  </si>
  <si>
    <t>84  841,68</t>
  </si>
  <si>
    <t xml:space="preserve">пос. Первомайский, ул. Воронова, д. 20 </t>
  </si>
  <si>
    <t>с. Южный Урал, ул.Буденного, д. 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</si>
</sst>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111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0" fillId="0" borderId="0" xfId="0" applyNumberFormat="1" applyFill="1" applyBorder="1"/>
    <xf numFmtId="3" fontId="2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8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/>
    <xf numFmtId="2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2" fontId="1" fillId="0" borderId="1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left" vertical="top" wrapText="1"/>
    </xf>
    <xf numFmtId="2" fontId="1" fillId="0" borderId="1" xfId="1" applyNumberFormat="1" applyFont="1" applyFill="1" applyBorder="1" applyAlignment="1">
      <alignment horizontal="center" vertical="top"/>
    </xf>
    <xf numFmtId="0" fontId="1" fillId="0" borderId="1" xfId="1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26" zoomScaleNormal="100" zoomScaleSheetLayoutView="100" workbookViewId="0">
      <selection activeCell="A46" sqref="A46"/>
    </sheetView>
  </sheetViews>
  <sheetFormatPr defaultRowHeight="12.75" x14ac:dyDescent="0.2"/>
  <cols>
    <col min="1" max="1" width="6.140625" style="1" customWidth="1"/>
    <col min="2" max="2" width="29.710937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4" style="1" customWidth="1"/>
    <col min="9" max="9" width="14.140625" style="1" customWidth="1"/>
    <col min="10" max="16384" width="9.140625" style="1"/>
  </cols>
  <sheetData>
    <row r="1" spans="1:9" ht="15" customHeight="1" x14ac:dyDescent="0.2">
      <c r="D1" s="4"/>
      <c r="E1" s="4"/>
      <c r="F1" s="4" t="s">
        <v>49</v>
      </c>
    </row>
    <row r="2" spans="1:9" ht="56.25" customHeight="1" x14ac:dyDescent="0.2">
      <c r="D2" s="5"/>
      <c r="F2" s="90" t="s">
        <v>86</v>
      </c>
      <c r="G2" s="90"/>
    </row>
    <row r="3" spans="1:9" ht="81" customHeight="1" x14ac:dyDescent="0.2">
      <c r="C3" s="91" t="s">
        <v>56</v>
      </c>
      <c r="D3" s="91"/>
      <c r="E3" s="91"/>
      <c r="F3" s="65"/>
      <c r="G3" s="65"/>
    </row>
    <row r="4" spans="1:9" ht="111" customHeight="1" x14ac:dyDescent="0.2">
      <c r="D4" s="5"/>
      <c r="F4" s="90" t="s">
        <v>57</v>
      </c>
      <c r="G4" s="90"/>
    </row>
    <row r="5" spans="1:9" ht="78" customHeight="1" x14ac:dyDescent="0.2">
      <c r="B5" s="6"/>
      <c r="C5" s="91" t="s">
        <v>58</v>
      </c>
      <c r="D5" s="91"/>
      <c r="E5" s="91"/>
      <c r="F5" s="4"/>
      <c r="G5" s="4"/>
    </row>
    <row r="7" spans="1:9" ht="39.75" customHeight="1" x14ac:dyDescent="0.2">
      <c r="A7" s="92" t="s">
        <v>0</v>
      </c>
      <c r="B7" s="92" t="s">
        <v>16</v>
      </c>
      <c r="C7" s="66" t="s">
        <v>9</v>
      </c>
      <c r="D7" s="66" t="s">
        <v>8</v>
      </c>
      <c r="E7" s="66" t="s">
        <v>17</v>
      </c>
      <c r="F7" s="70" t="s">
        <v>12</v>
      </c>
      <c r="G7" s="66" t="s">
        <v>18</v>
      </c>
    </row>
    <row r="8" spans="1:9" ht="13.5" customHeight="1" x14ac:dyDescent="0.2">
      <c r="A8" s="92"/>
      <c r="B8" s="92"/>
      <c r="C8" s="66" t="s">
        <v>7</v>
      </c>
      <c r="D8" s="66" t="s">
        <v>25</v>
      </c>
      <c r="E8" s="70" t="s">
        <v>26</v>
      </c>
      <c r="F8" s="8" t="s">
        <v>27</v>
      </c>
      <c r="G8" s="8" t="s">
        <v>28</v>
      </c>
    </row>
    <row r="9" spans="1:9" x14ac:dyDescent="0.2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</row>
    <row r="10" spans="1:9" x14ac:dyDescent="0.2">
      <c r="A10" s="93" t="s">
        <v>55</v>
      </c>
      <c r="B10" s="93"/>
      <c r="C10" s="3">
        <f>C12+C27+C38</f>
        <v>40167.46</v>
      </c>
      <c r="D10" s="31">
        <f>D12+D27+D38</f>
        <v>1607</v>
      </c>
      <c r="E10" s="31">
        <f>E12+E27+E38</f>
        <v>28</v>
      </c>
      <c r="F10" s="31">
        <f>F12+F27+F38</f>
        <v>24</v>
      </c>
      <c r="G10" s="3">
        <f>G12+G27+G38</f>
        <v>107523846.84</v>
      </c>
      <c r="H10" s="32">
        <f>'Приложение № 2'!F9</f>
        <v>107523846.84</v>
      </c>
      <c r="I10" s="32">
        <f>G10-H10</f>
        <v>0</v>
      </c>
    </row>
    <row r="11" spans="1:9" x14ac:dyDescent="0.2">
      <c r="A11" s="97" t="s">
        <v>63</v>
      </c>
      <c r="B11" s="97"/>
      <c r="C11" s="97"/>
      <c r="D11" s="97"/>
      <c r="E11" s="97"/>
      <c r="F11" s="97"/>
      <c r="G11" s="97"/>
      <c r="H11" s="32"/>
    </row>
    <row r="12" spans="1:9" ht="15.75" customHeight="1" x14ac:dyDescent="0.2">
      <c r="A12" s="85" t="s">
        <v>64</v>
      </c>
      <c r="B12" s="85"/>
      <c r="C12" s="2">
        <f>C14</f>
        <v>25398.13</v>
      </c>
      <c r="D12" s="42">
        <f t="shared" ref="D12:G12" si="0">D14</f>
        <v>1016</v>
      </c>
      <c r="E12" s="42">
        <f t="shared" si="0"/>
        <v>11</v>
      </c>
      <c r="F12" s="42">
        <f t="shared" si="0"/>
        <v>11</v>
      </c>
      <c r="G12" s="2">
        <f t="shared" si="0"/>
        <v>44883065.479999997</v>
      </c>
      <c r="H12" s="32">
        <f>G10+'Приложение № 3'!G9</f>
        <v>110491806.87</v>
      </c>
    </row>
    <row r="13" spans="1:9" ht="15" customHeight="1" x14ac:dyDescent="0.2">
      <c r="A13" s="87" t="s">
        <v>80</v>
      </c>
      <c r="B13" s="88"/>
      <c r="C13" s="88"/>
      <c r="D13" s="88"/>
      <c r="E13" s="88"/>
      <c r="F13" s="88"/>
      <c r="G13" s="89"/>
    </row>
    <row r="14" spans="1:9" s="40" customFormat="1" ht="30" customHeight="1" x14ac:dyDescent="0.2">
      <c r="A14" s="86" t="s">
        <v>22</v>
      </c>
      <c r="B14" s="86"/>
      <c r="C14" s="44">
        <f>SUM(C15:C25)</f>
        <v>25398.13</v>
      </c>
      <c r="D14" s="45">
        <f>SUM(D15:D25)</f>
        <v>1016</v>
      </c>
      <c r="E14" s="45">
        <f>SUM(E15:E25)</f>
        <v>11</v>
      </c>
      <c r="F14" s="45">
        <f>SUM(F15:F25)</f>
        <v>11</v>
      </c>
      <c r="G14" s="2">
        <f>SUM(G15:G25)</f>
        <v>44883065.479999997</v>
      </c>
    </row>
    <row r="15" spans="1:9" s="40" customFormat="1" ht="18.75" customHeight="1" x14ac:dyDescent="0.2">
      <c r="A15" s="37">
        <v>1</v>
      </c>
      <c r="B15" s="29" t="s">
        <v>54</v>
      </c>
      <c r="C15" s="49">
        <v>1228</v>
      </c>
      <c r="D15" s="70">
        <v>30</v>
      </c>
      <c r="E15" s="70">
        <v>1</v>
      </c>
      <c r="F15" s="36">
        <v>1</v>
      </c>
      <c r="G15" s="26">
        <v>725092.47</v>
      </c>
    </row>
    <row r="16" spans="1:9" s="40" customFormat="1" ht="30" customHeight="1" x14ac:dyDescent="0.2">
      <c r="A16" s="37">
        <v>2</v>
      </c>
      <c r="B16" s="29" t="s">
        <v>46</v>
      </c>
      <c r="C16" s="49">
        <v>4586.5999999999995</v>
      </c>
      <c r="D16" s="70">
        <v>162</v>
      </c>
      <c r="E16" s="70">
        <v>1</v>
      </c>
      <c r="F16" s="36">
        <v>1</v>
      </c>
      <c r="G16" s="26">
        <v>6267520.7699999996</v>
      </c>
    </row>
    <row r="17" spans="1:8" s="40" customFormat="1" ht="30" customHeight="1" x14ac:dyDescent="0.2">
      <c r="A17" s="37">
        <v>3</v>
      </c>
      <c r="B17" s="25" t="s">
        <v>47</v>
      </c>
      <c r="C17" s="49">
        <v>4067.3000000000011</v>
      </c>
      <c r="D17" s="38">
        <v>164</v>
      </c>
      <c r="E17" s="38">
        <v>1</v>
      </c>
      <c r="F17" s="38">
        <v>1</v>
      </c>
      <c r="G17" s="26">
        <v>1772458.32</v>
      </c>
    </row>
    <row r="18" spans="1:8" s="40" customFormat="1" ht="30" customHeight="1" x14ac:dyDescent="0.2">
      <c r="A18" s="37">
        <v>4</v>
      </c>
      <c r="B18" s="74" t="s">
        <v>83</v>
      </c>
      <c r="C18" s="75">
        <v>1833</v>
      </c>
      <c r="D18" s="76">
        <v>88</v>
      </c>
      <c r="E18" s="76">
        <v>1</v>
      </c>
      <c r="F18" s="76">
        <v>1</v>
      </c>
      <c r="G18" s="77">
        <v>6615297.1699999999</v>
      </c>
    </row>
    <row r="19" spans="1:8" s="40" customFormat="1" ht="30" customHeight="1" x14ac:dyDescent="0.2">
      <c r="A19" s="37">
        <v>5</v>
      </c>
      <c r="B19" s="29" t="s">
        <v>81</v>
      </c>
      <c r="C19" s="49">
        <v>5834.6</v>
      </c>
      <c r="D19" s="72">
        <v>225</v>
      </c>
      <c r="E19" s="72">
        <v>1</v>
      </c>
      <c r="F19" s="36">
        <v>1</v>
      </c>
      <c r="G19" s="26">
        <v>8759827.7100000009</v>
      </c>
    </row>
    <row r="20" spans="1:8" s="40" customFormat="1" ht="30" customHeight="1" x14ac:dyDescent="0.2">
      <c r="A20" s="37">
        <v>6</v>
      </c>
      <c r="B20" s="74" t="s">
        <v>48</v>
      </c>
      <c r="C20" s="75">
        <v>2740.099999999999</v>
      </c>
      <c r="D20" s="76">
        <v>141</v>
      </c>
      <c r="E20" s="76">
        <v>1</v>
      </c>
      <c r="F20" s="76">
        <v>1</v>
      </c>
      <c r="G20" s="77">
        <v>1829407.07</v>
      </c>
    </row>
    <row r="21" spans="1:8" s="40" customFormat="1" ht="30" customHeight="1" x14ac:dyDescent="0.2">
      <c r="A21" s="37">
        <v>7</v>
      </c>
      <c r="B21" s="25" t="s">
        <v>84</v>
      </c>
      <c r="C21" s="49">
        <v>1845.5</v>
      </c>
      <c r="D21" s="38">
        <v>100</v>
      </c>
      <c r="E21" s="38">
        <v>1</v>
      </c>
      <c r="F21" s="38">
        <v>1</v>
      </c>
      <c r="G21" s="26">
        <v>5780836.71</v>
      </c>
    </row>
    <row r="22" spans="1:8" s="40" customFormat="1" ht="30" customHeight="1" x14ac:dyDescent="0.2">
      <c r="A22" s="37">
        <v>8</v>
      </c>
      <c r="B22" s="25" t="s">
        <v>51</v>
      </c>
      <c r="C22" s="49">
        <v>766.5</v>
      </c>
      <c r="D22" s="38">
        <v>15</v>
      </c>
      <c r="E22" s="38">
        <v>1</v>
      </c>
      <c r="F22" s="38">
        <v>1</v>
      </c>
      <c r="G22" s="26">
        <v>610748.99</v>
      </c>
    </row>
    <row r="23" spans="1:8" s="40" customFormat="1" ht="30" customHeight="1" x14ac:dyDescent="0.2">
      <c r="A23" s="37">
        <v>9</v>
      </c>
      <c r="B23" s="29" t="s">
        <v>53</v>
      </c>
      <c r="C23" s="49">
        <v>777.70000000000016</v>
      </c>
      <c r="D23" s="70">
        <v>31</v>
      </c>
      <c r="E23" s="70">
        <v>1</v>
      </c>
      <c r="F23" s="36">
        <v>1</v>
      </c>
      <c r="G23" s="26">
        <v>5845977.5899999999</v>
      </c>
    </row>
    <row r="24" spans="1:8" s="40" customFormat="1" ht="30" customHeight="1" x14ac:dyDescent="0.2">
      <c r="A24" s="37">
        <v>10</v>
      </c>
      <c r="B24" s="25" t="s">
        <v>45</v>
      </c>
      <c r="C24" s="49">
        <v>770.83</v>
      </c>
      <c r="D24" s="38">
        <v>24</v>
      </c>
      <c r="E24" s="38">
        <v>1</v>
      </c>
      <c r="F24" s="38">
        <v>1</v>
      </c>
      <c r="G24" s="26">
        <v>6059539.75</v>
      </c>
    </row>
    <row r="25" spans="1:8" s="40" customFormat="1" ht="30" customHeight="1" x14ac:dyDescent="0.2">
      <c r="A25" s="37">
        <v>11</v>
      </c>
      <c r="B25" s="25" t="s">
        <v>52</v>
      </c>
      <c r="C25" s="49">
        <v>948</v>
      </c>
      <c r="D25" s="38">
        <v>36</v>
      </c>
      <c r="E25" s="38">
        <v>1</v>
      </c>
      <c r="F25" s="38">
        <v>1</v>
      </c>
      <c r="G25" s="26">
        <v>616358.93000000005</v>
      </c>
    </row>
    <row r="26" spans="1:8" ht="15" customHeight="1" x14ac:dyDescent="0.2">
      <c r="A26" s="94" t="s">
        <v>65</v>
      </c>
      <c r="B26" s="95"/>
      <c r="C26" s="95"/>
      <c r="D26" s="95"/>
      <c r="E26" s="95"/>
      <c r="F26" s="95"/>
      <c r="G26" s="96"/>
      <c r="H26" s="40"/>
    </row>
    <row r="27" spans="1:8" ht="12" customHeight="1" x14ac:dyDescent="0.2">
      <c r="A27" s="86" t="s">
        <v>66</v>
      </c>
      <c r="B27" s="86"/>
      <c r="C27" s="2">
        <f>C29</f>
        <v>4641.63</v>
      </c>
      <c r="D27" s="42">
        <f t="shared" ref="D27:G27" si="1">D29</f>
        <v>169</v>
      </c>
      <c r="E27" s="42">
        <f t="shared" si="1"/>
        <v>8</v>
      </c>
      <c r="F27" s="42">
        <f t="shared" si="1"/>
        <v>7</v>
      </c>
      <c r="G27" s="2">
        <f t="shared" si="1"/>
        <v>15983353.77</v>
      </c>
      <c r="H27" s="40"/>
    </row>
    <row r="28" spans="1:8" x14ac:dyDescent="0.2">
      <c r="A28" s="87" t="s">
        <v>80</v>
      </c>
      <c r="B28" s="88"/>
      <c r="C28" s="88"/>
      <c r="D28" s="88"/>
      <c r="E28" s="88"/>
      <c r="F28" s="88"/>
      <c r="G28" s="89"/>
      <c r="H28" s="40"/>
    </row>
    <row r="29" spans="1:8" s="40" customFormat="1" ht="34.5" customHeight="1" x14ac:dyDescent="0.2">
      <c r="A29" s="86" t="s">
        <v>22</v>
      </c>
      <c r="B29" s="86"/>
      <c r="C29" s="71">
        <f>SUM(C30:C36)</f>
        <v>4641.63</v>
      </c>
      <c r="D29" s="31">
        <f t="shared" ref="D29:G29" si="2">SUM(D30:D36)</f>
        <v>169</v>
      </c>
      <c r="E29" s="31">
        <f t="shared" si="2"/>
        <v>8</v>
      </c>
      <c r="F29" s="31">
        <f t="shared" si="2"/>
        <v>7</v>
      </c>
      <c r="G29" s="3">
        <f t="shared" si="2"/>
        <v>15983353.77</v>
      </c>
    </row>
    <row r="30" spans="1:8" s="40" customFormat="1" ht="25.5" x14ac:dyDescent="0.2">
      <c r="A30" s="33">
        <v>1</v>
      </c>
      <c r="B30" s="25" t="s">
        <v>23</v>
      </c>
      <c r="C30" s="49">
        <v>274.80000000000007</v>
      </c>
      <c r="D30" s="38">
        <v>16</v>
      </c>
      <c r="E30" s="38">
        <v>1</v>
      </c>
      <c r="F30" s="38">
        <v>1</v>
      </c>
      <c r="G30" s="26">
        <v>3210405.26</v>
      </c>
    </row>
    <row r="31" spans="1:8" s="40" customFormat="1" ht="25.5" x14ac:dyDescent="0.2">
      <c r="A31" s="33"/>
      <c r="B31" s="25" t="s">
        <v>50</v>
      </c>
      <c r="C31" s="49">
        <v>673.8</v>
      </c>
      <c r="D31" s="38">
        <v>27</v>
      </c>
      <c r="E31" s="38">
        <v>2</v>
      </c>
      <c r="F31" s="38">
        <v>1</v>
      </c>
      <c r="G31" s="26">
        <v>1357479.82</v>
      </c>
    </row>
    <row r="32" spans="1:8" s="40" customFormat="1" ht="30.75" customHeight="1" x14ac:dyDescent="0.2">
      <c r="A32" s="33">
        <v>2</v>
      </c>
      <c r="B32" s="29" t="s">
        <v>70</v>
      </c>
      <c r="C32" s="49">
        <v>432</v>
      </c>
      <c r="D32" s="70">
        <v>17</v>
      </c>
      <c r="E32" s="70">
        <v>1</v>
      </c>
      <c r="F32" s="36">
        <v>1</v>
      </c>
      <c r="G32" s="26">
        <v>4851499.08</v>
      </c>
    </row>
    <row r="33" spans="1:9" s="40" customFormat="1" ht="25.5" x14ac:dyDescent="0.2">
      <c r="A33" s="33">
        <v>3</v>
      </c>
      <c r="B33" s="25" t="s">
        <v>71</v>
      </c>
      <c r="C33" s="49">
        <v>420</v>
      </c>
      <c r="D33" s="38">
        <v>16</v>
      </c>
      <c r="E33" s="38">
        <v>1</v>
      </c>
      <c r="F33" s="38">
        <v>1</v>
      </c>
      <c r="G33" s="26">
        <v>4702983.8</v>
      </c>
    </row>
    <row r="34" spans="1:9" s="40" customFormat="1" x14ac:dyDescent="0.2">
      <c r="A34" s="33">
        <v>4</v>
      </c>
      <c r="B34" s="25" t="s">
        <v>44</v>
      </c>
      <c r="C34" s="49">
        <v>770.20000000000016</v>
      </c>
      <c r="D34" s="38">
        <v>24</v>
      </c>
      <c r="E34" s="38">
        <v>1</v>
      </c>
      <c r="F34" s="38">
        <v>1</v>
      </c>
      <c r="G34" s="26">
        <v>713082.17</v>
      </c>
    </row>
    <row r="35" spans="1:9" s="40" customFormat="1" ht="30.75" customHeight="1" x14ac:dyDescent="0.2">
      <c r="A35" s="33">
        <v>5</v>
      </c>
      <c r="B35" s="29" t="s">
        <v>45</v>
      </c>
      <c r="C35" s="49">
        <v>770.83</v>
      </c>
      <c r="D35" s="70">
        <v>24</v>
      </c>
      <c r="E35" s="70">
        <v>1</v>
      </c>
      <c r="F35" s="36">
        <v>1</v>
      </c>
      <c r="G35" s="26">
        <v>718500.27</v>
      </c>
    </row>
    <row r="36" spans="1:9" s="40" customFormat="1" ht="25.5" x14ac:dyDescent="0.2">
      <c r="A36" s="33">
        <v>6</v>
      </c>
      <c r="B36" s="25" t="s">
        <v>72</v>
      </c>
      <c r="C36" s="49">
        <v>1300</v>
      </c>
      <c r="D36" s="38">
        <v>45</v>
      </c>
      <c r="E36" s="38">
        <v>1</v>
      </c>
      <c r="F36" s="38">
        <v>1</v>
      </c>
      <c r="G36" s="26">
        <v>429403.37</v>
      </c>
    </row>
    <row r="37" spans="1:9" ht="15" customHeight="1" x14ac:dyDescent="0.2">
      <c r="A37" s="94" t="s">
        <v>67</v>
      </c>
      <c r="B37" s="95"/>
      <c r="C37" s="95"/>
      <c r="D37" s="95"/>
      <c r="E37" s="95"/>
      <c r="F37" s="95"/>
      <c r="G37" s="96"/>
      <c r="H37" s="40"/>
    </row>
    <row r="38" spans="1:9" ht="15.75" customHeight="1" x14ac:dyDescent="0.2">
      <c r="A38" s="85" t="s">
        <v>68</v>
      </c>
      <c r="B38" s="85"/>
      <c r="C38" s="2">
        <f>C40</f>
        <v>10127.699999999999</v>
      </c>
      <c r="D38" s="42">
        <f t="shared" ref="D38:G38" si="3">D40</f>
        <v>422</v>
      </c>
      <c r="E38" s="42">
        <f t="shared" si="3"/>
        <v>9</v>
      </c>
      <c r="F38" s="42">
        <f t="shared" si="3"/>
        <v>6</v>
      </c>
      <c r="G38" s="2">
        <f t="shared" si="3"/>
        <v>46657427.589999996</v>
      </c>
      <c r="H38" s="40"/>
    </row>
    <row r="39" spans="1:9" ht="13.5" customHeight="1" x14ac:dyDescent="0.2">
      <c r="A39" s="87" t="s">
        <v>80</v>
      </c>
      <c r="B39" s="88"/>
      <c r="C39" s="88"/>
      <c r="D39" s="88"/>
      <c r="E39" s="88"/>
      <c r="F39" s="88"/>
      <c r="G39" s="89"/>
      <c r="H39" s="40"/>
    </row>
    <row r="40" spans="1:9" s="48" customFormat="1" ht="34.5" customHeight="1" x14ac:dyDescent="0.2">
      <c r="A40" s="86" t="s">
        <v>22</v>
      </c>
      <c r="B40" s="86"/>
      <c r="C40" s="44">
        <f>SUM(C41:C47)</f>
        <v>10127.699999999999</v>
      </c>
      <c r="D40" s="45">
        <f>SUM(D41:D47)</f>
        <v>422</v>
      </c>
      <c r="E40" s="46">
        <f>SUM(E41:E47)</f>
        <v>9</v>
      </c>
      <c r="F40" s="46">
        <f>SUM(F41:F47)</f>
        <v>6</v>
      </c>
      <c r="G40" s="2">
        <f>SUM(G41:G47)</f>
        <v>46657427.589999996</v>
      </c>
      <c r="H40" s="40"/>
      <c r="I40" s="32"/>
    </row>
    <row r="41" spans="1:9" s="40" customFormat="1" ht="25.5" x14ac:dyDescent="0.2">
      <c r="A41" s="37">
        <v>1</v>
      </c>
      <c r="B41" s="25" t="s">
        <v>21</v>
      </c>
      <c r="C41" s="49">
        <v>4599.0999999999995</v>
      </c>
      <c r="D41" s="38">
        <v>174</v>
      </c>
      <c r="E41" s="38">
        <v>3</v>
      </c>
      <c r="F41" s="38">
        <v>1</v>
      </c>
      <c r="G41" s="26">
        <v>26320024.989999998</v>
      </c>
    </row>
    <row r="42" spans="1:9" s="40" customFormat="1" ht="25.5" x14ac:dyDescent="0.2">
      <c r="A42" s="37">
        <v>2</v>
      </c>
      <c r="B42" s="74" t="s">
        <v>87</v>
      </c>
      <c r="C42" s="49">
        <v>2597.3000000000002</v>
      </c>
      <c r="D42" s="38">
        <v>119</v>
      </c>
      <c r="E42" s="38">
        <v>2</v>
      </c>
      <c r="F42" s="38">
        <v>1</v>
      </c>
      <c r="G42" s="26">
        <v>11624560.359999999</v>
      </c>
    </row>
    <row r="43" spans="1:9" s="48" customFormat="1" ht="27" customHeight="1" x14ac:dyDescent="0.2">
      <c r="A43" s="37">
        <v>3</v>
      </c>
      <c r="B43" s="25" t="s">
        <v>74</v>
      </c>
      <c r="C43" s="49">
        <v>811.2</v>
      </c>
      <c r="D43" s="38">
        <v>39</v>
      </c>
      <c r="E43" s="37">
        <v>1</v>
      </c>
      <c r="F43" s="37">
        <v>1</v>
      </c>
      <c r="G43" s="28">
        <v>773082.61</v>
      </c>
      <c r="H43" s="40"/>
      <c r="I43" s="32"/>
    </row>
    <row r="44" spans="1:9" s="48" customFormat="1" ht="27" customHeight="1" x14ac:dyDescent="0.2">
      <c r="A44" s="37">
        <v>4</v>
      </c>
      <c r="B44" s="29" t="s">
        <v>75</v>
      </c>
      <c r="C44" s="49">
        <v>740</v>
      </c>
      <c r="D44" s="38">
        <v>26</v>
      </c>
      <c r="E44" s="84">
        <v>1</v>
      </c>
      <c r="F44" s="36">
        <v>1</v>
      </c>
      <c r="G44" s="26">
        <v>692011.78</v>
      </c>
      <c r="H44" s="40"/>
      <c r="I44" s="32"/>
    </row>
    <row r="45" spans="1:9" s="40" customFormat="1" x14ac:dyDescent="0.2">
      <c r="A45" s="37">
        <v>5</v>
      </c>
      <c r="B45" s="29" t="s">
        <v>76</v>
      </c>
      <c r="C45" s="49">
        <v>745.1</v>
      </c>
      <c r="D45" s="38">
        <v>37</v>
      </c>
      <c r="E45" s="84">
        <v>1</v>
      </c>
      <c r="F45" s="36">
        <v>1</v>
      </c>
      <c r="G45" s="26">
        <v>698332.9</v>
      </c>
    </row>
    <row r="46" spans="1:9" s="40" customFormat="1" ht="25.5" x14ac:dyDescent="0.2">
      <c r="A46" s="37">
        <v>6</v>
      </c>
      <c r="B46" s="29" t="s">
        <v>88</v>
      </c>
      <c r="C46" s="49">
        <v>635</v>
      </c>
      <c r="D46" s="38">
        <v>27</v>
      </c>
      <c r="E46" s="84">
        <v>1</v>
      </c>
      <c r="F46" s="36">
        <v>1</v>
      </c>
      <c r="G46" s="26">
        <v>6549414.9500000002</v>
      </c>
    </row>
    <row r="47" spans="1:9" s="40" customFormat="1" x14ac:dyDescent="0.2">
      <c r="A47" s="37"/>
      <c r="B47" s="29"/>
      <c r="C47" s="49"/>
      <c r="D47" s="38"/>
      <c r="E47" s="70"/>
      <c r="F47" s="36"/>
      <c r="G47" s="26"/>
      <c r="I47" s="32"/>
    </row>
  </sheetData>
  <autoFilter ref="A40:I47">
    <filterColumn colId="0" showButton="0"/>
  </autoFilter>
  <mergeCells count="19">
    <mergeCell ref="A40:B40"/>
    <mergeCell ref="A7:A8"/>
    <mergeCell ref="A10:B10"/>
    <mergeCell ref="C3:E3"/>
    <mergeCell ref="F4:G4"/>
    <mergeCell ref="A26:G26"/>
    <mergeCell ref="A11:G11"/>
    <mergeCell ref="A39:G39"/>
    <mergeCell ref="A37:G37"/>
    <mergeCell ref="A38:B38"/>
    <mergeCell ref="A28:G28"/>
    <mergeCell ref="A29:B29"/>
    <mergeCell ref="A27:B27"/>
    <mergeCell ref="A12:B12"/>
    <mergeCell ref="A14:B14"/>
    <mergeCell ref="A13:G13"/>
    <mergeCell ref="F2:G2"/>
    <mergeCell ref="C5:E5"/>
    <mergeCell ref="B7:B8"/>
  </mergeCell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view="pageBreakPreview" topLeftCell="D7" zoomScale="110" zoomScaleNormal="100" zoomScaleSheetLayoutView="110" workbookViewId="0">
      <selection activeCell="M44" sqref="M44:M45"/>
    </sheetView>
  </sheetViews>
  <sheetFormatPr defaultRowHeight="12.75" x14ac:dyDescent="0.2"/>
  <cols>
    <col min="1" max="1" width="5.140625" style="1" customWidth="1"/>
    <col min="2" max="2" width="36.140625" style="1" customWidth="1"/>
    <col min="3" max="3" width="27.42578125" style="1" customWidth="1"/>
    <col min="4" max="4" width="10.85546875" style="1" customWidth="1"/>
    <col min="5" max="5" width="19" style="1" customWidth="1"/>
    <col min="6" max="6" width="16.855468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7.140625" style="1" customWidth="1"/>
    <col min="11" max="11" width="15" style="1" customWidth="1"/>
    <col min="12" max="16384" width="9.140625" style="1"/>
  </cols>
  <sheetData>
    <row r="1" spans="1:13" ht="15" customHeight="1" x14ac:dyDescent="0.2">
      <c r="I1" s="4" t="s">
        <v>13</v>
      </c>
      <c r="J1" s="4"/>
      <c r="K1" s="4"/>
      <c r="L1" s="4"/>
      <c r="M1" s="4"/>
    </row>
    <row r="2" spans="1:13" ht="72" customHeight="1" x14ac:dyDescent="0.2">
      <c r="I2" s="90" t="s">
        <v>59</v>
      </c>
      <c r="J2" s="90"/>
      <c r="K2" s="90"/>
      <c r="L2" s="90"/>
      <c r="M2" s="90"/>
    </row>
    <row r="3" spans="1:13" ht="79.5" customHeight="1" x14ac:dyDescent="0.2">
      <c r="C3" s="91" t="s">
        <v>60</v>
      </c>
      <c r="D3" s="91"/>
      <c r="E3" s="91"/>
      <c r="F3" s="91"/>
      <c r="G3" s="91"/>
      <c r="H3" s="91"/>
    </row>
    <row r="5" spans="1:13" ht="12.75" customHeight="1" x14ac:dyDescent="0.2">
      <c r="A5" s="107" t="s">
        <v>0</v>
      </c>
      <c r="B5" s="107" t="s">
        <v>1</v>
      </c>
      <c r="C5" s="92" t="s">
        <v>29</v>
      </c>
      <c r="D5" s="92" t="s">
        <v>5</v>
      </c>
      <c r="E5" s="92" t="s">
        <v>6</v>
      </c>
      <c r="F5" s="106" t="s">
        <v>2</v>
      </c>
      <c r="G5" s="106"/>
      <c r="H5" s="106"/>
      <c r="I5" s="106"/>
      <c r="J5" s="106"/>
      <c r="K5" s="106"/>
      <c r="L5" s="105" t="s">
        <v>10</v>
      </c>
      <c r="M5" s="105" t="s">
        <v>36</v>
      </c>
    </row>
    <row r="6" spans="1:13" x14ac:dyDescent="0.2">
      <c r="A6" s="107"/>
      <c r="B6" s="107"/>
      <c r="C6" s="92"/>
      <c r="D6" s="92"/>
      <c r="E6" s="92"/>
      <c r="F6" s="108" t="s">
        <v>30</v>
      </c>
      <c r="G6" s="106" t="s">
        <v>3</v>
      </c>
      <c r="H6" s="106"/>
      <c r="I6" s="106"/>
      <c r="J6" s="106"/>
      <c r="K6" s="106"/>
      <c r="L6" s="105"/>
      <c r="M6" s="105"/>
    </row>
    <row r="7" spans="1:13" ht="114" customHeight="1" x14ac:dyDescent="0.2">
      <c r="A7" s="107"/>
      <c r="B7" s="107"/>
      <c r="C7" s="92"/>
      <c r="D7" s="92"/>
      <c r="E7" s="92"/>
      <c r="F7" s="108"/>
      <c r="G7" s="67" t="s">
        <v>31</v>
      </c>
      <c r="H7" s="67" t="s">
        <v>32</v>
      </c>
      <c r="I7" s="67" t="s">
        <v>33</v>
      </c>
      <c r="J7" s="67" t="s">
        <v>34</v>
      </c>
      <c r="K7" s="67" t="s">
        <v>35</v>
      </c>
      <c r="L7" s="105"/>
      <c r="M7" s="105"/>
    </row>
    <row r="8" spans="1:13" ht="12.75" customHeight="1" x14ac:dyDescent="0.2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</row>
    <row r="9" spans="1:13" ht="13.5" customHeight="1" x14ac:dyDescent="0.2">
      <c r="A9" s="100" t="s">
        <v>55</v>
      </c>
      <c r="B9" s="100"/>
      <c r="C9" s="34" t="s">
        <v>4</v>
      </c>
      <c r="D9" s="34" t="s">
        <v>4</v>
      </c>
      <c r="E9" s="34" t="s">
        <v>4</v>
      </c>
      <c r="F9" s="3">
        <f t="shared" ref="F9:K9" si="0">F11+F26+F38</f>
        <v>107523846.84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107523846.84</v>
      </c>
      <c r="K9" s="3">
        <f t="shared" si="0"/>
        <v>0</v>
      </c>
      <c r="L9" s="34" t="s">
        <v>4</v>
      </c>
      <c r="M9" s="34" t="s">
        <v>4</v>
      </c>
    </row>
    <row r="10" spans="1:13" ht="13.5" customHeight="1" x14ac:dyDescent="0.2">
      <c r="A10" s="104" t="s">
        <v>63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3.5" customHeight="1" x14ac:dyDescent="0.2">
      <c r="A11" s="100" t="s">
        <v>64</v>
      </c>
      <c r="B11" s="100"/>
      <c r="C11" s="34" t="s">
        <v>4</v>
      </c>
      <c r="D11" s="34" t="s">
        <v>4</v>
      </c>
      <c r="E11" s="34" t="s">
        <v>4</v>
      </c>
      <c r="F11" s="2">
        <f>F13</f>
        <v>44883065.479999997</v>
      </c>
      <c r="G11" s="2">
        <f t="shared" ref="G11:K11" si="1">G13</f>
        <v>0</v>
      </c>
      <c r="H11" s="2">
        <f t="shared" si="1"/>
        <v>0</v>
      </c>
      <c r="I11" s="2">
        <f t="shared" si="1"/>
        <v>0</v>
      </c>
      <c r="J11" s="2">
        <f t="shared" si="1"/>
        <v>44883065.479999997</v>
      </c>
      <c r="K11" s="2">
        <f t="shared" si="1"/>
        <v>0</v>
      </c>
      <c r="L11" s="34" t="s">
        <v>4</v>
      </c>
      <c r="M11" s="34" t="s">
        <v>4</v>
      </c>
    </row>
    <row r="12" spans="1:13" x14ac:dyDescent="0.2">
      <c r="A12" s="101" t="s">
        <v>80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s="24" customFormat="1" ht="35.25" customHeight="1" x14ac:dyDescent="0.25">
      <c r="A13" s="98" t="s">
        <v>22</v>
      </c>
      <c r="B13" s="99"/>
      <c r="C13" s="34" t="s">
        <v>4</v>
      </c>
      <c r="D13" s="68" t="s">
        <v>4</v>
      </c>
      <c r="E13" s="3" t="s">
        <v>4</v>
      </c>
      <c r="F13" s="3">
        <f t="shared" ref="F13:K13" si="2">SUM(F14:F24)</f>
        <v>44883065.479999997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44883065.479999997</v>
      </c>
      <c r="K13" s="3">
        <f t="shared" si="2"/>
        <v>0</v>
      </c>
      <c r="L13" s="68" t="s">
        <v>4</v>
      </c>
      <c r="M13" s="3" t="s">
        <v>4</v>
      </c>
    </row>
    <row r="14" spans="1:13" s="24" customFormat="1" ht="27.75" customHeight="1" x14ac:dyDescent="0.25">
      <c r="A14" s="35">
        <v>1</v>
      </c>
      <c r="B14" s="25" t="s">
        <v>54</v>
      </c>
      <c r="C14" s="50" t="s">
        <v>38</v>
      </c>
      <c r="D14" s="72" t="s">
        <v>42</v>
      </c>
      <c r="E14" s="26" t="s">
        <v>19</v>
      </c>
      <c r="F14" s="26">
        <v>725092.47</v>
      </c>
      <c r="G14" s="26">
        <v>0</v>
      </c>
      <c r="H14" s="26">
        <v>0</v>
      </c>
      <c r="I14" s="26">
        <v>0</v>
      </c>
      <c r="J14" s="26">
        <v>725092.47</v>
      </c>
      <c r="K14" s="26">
        <v>0</v>
      </c>
      <c r="L14" s="27">
        <v>45261</v>
      </c>
      <c r="M14" s="72" t="s">
        <v>11</v>
      </c>
    </row>
    <row r="15" spans="1:13" s="24" customFormat="1" ht="27.75" customHeight="1" x14ac:dyDescent="0.25">
      <c r="A15" s="35">
        <v>2</v>
      </c>
      <c r="B15" s="25" t="s">
        <v>46</v>
      </c>
      <c r="C15" s="25" t="s">
        <v>41</v>
      </c>
      <c r="D15" s="72" t="s">
        <v>7</v>
      </c>
      <c r="E15" s="26" t="s">
        <v>19</v>
      </c>
      <c r="F15" s="26">
        <v>6267520.7699999996</v>
      </c>
      <c r="G15" s="26">
        <v>0</v>
      </c>
      <c r="H15" s="26">
        <v>0</v>
      </c>
      <c r="I15" s="26">
        <v>0</v>
      </c>
      <c r="J15" s="26">
        <v>6267520.7699999996</v>
      </c>
      <c r="K15" s="26">
        <v>0</v>
      </c>
      <c r="L15" s="27">
        <v>45261</v>
      </c>
      <c r="M15" s="72" t="s">
        <v>11</v>
      </c>
    </row>
    <row r="16" spans="1:13" s="24" customFormat="1" ht="27.75" customHeight="1" x14ac:dyDescent="0.25">
      <c r="A16" s="35">
        <v>3</v>
      </c>
      <c r="B16" s="25" t="s">
        <v>47</v>
      </c>
      <c r="C16" s="25" t="s">
        <v>40</v>
      </c>
      <c r="D16" s="72" t="s">
        <v>7</v>
      </c>
      <c r="E16" s="26" t="s">
        <v>19</v>
      </c>
      <c r="F16" s="26">
        <v>1772458.32</v>
      </c>
      <c r="G16" s="26">
        <v>0</v>
      </c>
      <c r="H16" s="26">
        <v>0</v>
      </c>
      <c r="I16" s="26">
        <v>0</v>
      </c>
      <c r="J16" s="26">
        <v>1772458.32</v>
      </c>
      <c r="K16" s="26">
        <v>0</v>
      </c>
      <c r="L16" s="27">
        <v>45261</v>
      </c>
      <c r="M16" s="72" t="s">
        <v>11</v>
      </c>
    </row>
    <row r="17" spans="1:13" s="24" customFormat="1" ht="27.75" customHeight="1" x14ac:dyDescent="0.25">
      <c r="A17" s="35">
        <v>4</v>
      </c>
      <c r="B17" s="25" t="s">
        <v>83</v>
      </c>
      <c r="C17" s="50" t="s">
        <v>41</v>
      </c>
      <c r="D17" s="72" t="s">
        <v>7</v>
      </c>
      <c r="E17" s="26" t="s">
        <v>19</v>
      </c>
      <c r="F17" s="26">
        <v>6615297.1699999999</v>
      </c>
      <c r="G17" s="26">
        <v>0</v>
      </c>
      <c r="H17" s="26">
        <v>0</v>
      </c>
      <c r="I17" s="26">
        <v>0</v>
      </c>
      <c r="J17" s="26">
        <v>6615297.1699999999</v>
      </c>
      <c r="K17" s="26">
        <v>0</v>
      </c>
      <c r="L17" s="27">
        <v>45261</v>
      </c>
      <c r="M17" s="72" t="s">
        <v>11</v>
      </c>
    </row>
    <row r="18" spans="1:13" s="24" customFormat="1" ht="27.75" customHeight="1" x14ac:dyDescent="0.25">
      <c r="A18" s="35">
        <v>5</v>
      </c>
      <c r="B18" s="25" t="s">
        <v>81</v>
      </c>
      <c r="C18" s="25" t="s">
        <v>41</v>
      </c>
      <c r="D18" s="73" t="s">
        <v>7</v>
      </c>
      <c r="E18" s="26">
        <v>2915</v>
      </c>
      <c r="F18" s="26">
        <v>8759827.7100000009</v>
      </c>
      <c r="G18" s="26">
        <v>0</v>
      </c>
      <c r="H18" s="26">
        <v>0</v>
      </c>
      <c r="I18" s="26">
        <v>0</v>
      </c>
      <c r="J18" s="26">
        <v>8759827.7100000009</v>
      </c>
      <c r="K18" s="26">
        <v>0</v>
      </c>
      <c r="L18" s="27">
        <v>45261</v>
      </c>
      <c r="M18" s="73" t="s">
        <v>11</v>
      </c>
    </row>
    <row r="19" spans="1:13" s="24" customFormat="1" ht="27.75" customHeight="1" x14ac:dyDescent="0.25">
      <c r="A19" s="35">
        <v>6</v>
      </c>
      <c r="B19" s="25" t="s">
        <v>48</v>
      </c>
      <c r="C19" s="25" t="s">
        <v>38</v>
      </c>
      <c r="D19" s="72" t="s">
        <v>42</v>
      </c>
      <c r="E19" s="26" t="s">
        <v>19</v>
      </c>
      <c r="F19" s="26">
        <v>1829407.07</v>
      </c>
      <c r="G19" s="26">
        <v>0</v>
      </c>
      <c r="H19" s="26">
        <v>0</v>
      </c>
      <c r="I19" s="26">
        <v>0</v>
      </c>
      <c r="J19" s="26">
        <v>1829407.07</v>
      </c>
      <c r="K19" s="26">
        <v>0</v>
      </c>
      <c r="L19" s="27">
        <v>45261</v>
      </c>
      <c r="M19" s="72" t="s">
        <v>11</v>
      </c>
    </row>
    <row r="20" spans="1:13" s="24" customFormat="1" ht="27.75" customHeight="1" x14ac:dyDescent="0.25">
      <c r="A20" s="35">
        <v>7</v>
      </c>
      <c r="B20" s="25" t="s">
        <v>85</v>
      </c>
      <c r="C20" s="50" t="s">
        <v>41</v>
      </c>
      <c r="D20" s="81" t="s">
        <v>7</v>
      </c>
      <c r="E20" s="26">
        <v>1649</v>
      </c>
      <c r="F20" s="26">
        <v>5780836.71</v>
      </c>
      <c r="G20" s="26">
        <v>0</v>
      </c>
      <c r="H20" s="26">
        <v>0</v>
      </c>
      <c r="I20" s="26">
        <v>0</v>
      </c>
      <c r="J20" s="26">
        <v>5780836.71</v>
      </c>
      <c r="K20" s="26">
        <v>0</v>
      </c>
      <c r="L20" s="27">
        <v>45261</v>
      </c>
      <c r="M20" s="82" t="s">
        <v>11</v>
      </c>
    </row>
    <row r="21" spans="1:13" s="24" customFormat="1" ht="27.75" customHeight="1" x14ac:dyDescent="0.25">
      <c r="A21" s="35">
        <v>8</v>
      </c>
      <c r="B21" s="25" t="s">
        <v>51</v>
      </c>
      <c r="C21" s="25" t="s">
        <v>38</v>
      </c>
      <c r="D21" s="70" t="s">
        <v>42</v>
      </c>
      <c r="E21" s="26" t="s">
        <v>19</v>
      </c>
      <c r="F21" s="26">
        <v>610748.99</v>
      </c>
      <c r="G21" s="26">
        <v>0</v>
      </c>
      <c r="H21" s="26">
        <v>0</v>
      </c>
      <c r="I21" s="26">
        <v>0</v>
      </c>
      <c r="J21" s="26">
        <v>610748.99</v>
      </c>
      <c r="K21" s="26">
        <v>0</v>
      </c>
      <c r="L21" s="27">
        <v>45261</v>
      </c>
      <c r="M21" s="70" t="s">
        <v>11</v>
      </c>
    </row>
    <row r="22" spans="1:13" s="24" customFormat="1" ht="27.75" customHeight="1" x14ac:dyDescent="0.25">
      <c r="A22" s="35">
        <v>9</v>
      </c>
      <c r="B22" s="25" t="s">
        <v>53</v>
      </c>
      <c r="C22" s="25" t="s">
        <v>39</v>
      </c>
      <c r="D22" s="70" t="s">
        <v>7</v>
      </c>
      <c r="E22" s="26">
        <v>359.85</v>
      </c>
      <c r="F22" s="26">
        <v>5845977.5899999999</v>
      </c>
      <c r="G22" s="26">
        <v>0</v>
      </c>
      <c r="H22" s="26">
        <v>0</v>
      </c>
      <c r="I22" s="26">
        <v>0</v>
      </c>
      <c r="J22" s="26">
        <v>5845977.5899999999</v>
      </c>
      <c r="K22" s="26">
        <v>0</v>
      </c>
      <c r="L22" s="27">
        <v>45261</v>
      </c>
      <c r="M22" s="70" t="s">
        <v>11</v>
      </c>
    </row>
    <row r="23" spans="1:13" s="24" customFormat="1" ht="27.75" customHeight="1" x14ac:dyDescent="0.25">
      <c r="A23" s="35">
        <v>10</v>
      </c>
      <c r="B23" s="25" t="s">
        <v>45</v>
      </c>
      <c r="C23" s="50" t="s">
        <v>39</v>
      </c>
      <c r="D23" s="70" t="s">
        <v>7</v>
      </c>
      <c r="E23" s="26">
        <v>358.05</v>
      </c>
      <c r="F23" s="26">
        <v>6059539.75</v>
      </c>
      <c r="G23" s="26">
        <v>0</v>
      </c>
      <c r="H23" s="26">
        <v>0</v>
      </c>
      <c r="I23" s="26">
        <v>0</v>
      </c>
      <c r="J23" s="26">
        <v>6059539.75</v>
      </c>
      <c r="K23" s="26">
        <v>0</v>
      </c>
      <c r="L23" s="27">
        <v>45261</v>
      </c>
      <c r="M23" s="70" t="s">
        <v>11</v>
      </c>
    </row>
    <row r="24" spans="1:13" s="24" customFormat="1" ht="27.75" customHeight="1" x14ac:dyDescent="0.25">
      <c r="A24" s="35">
        <v>11</v>
      </c>
      <c r="B24" s="25" t="s">
        <v>52</v>
      </c>
      <c r="C24" s="25" t="s">
        <v>38</v>
      </c>
      <c r="D24" s="70" t="s">
        <v>42</v>
      </c>
      <c r="E24" s="26" t="s">
        <v>19</v>
      </c>
      <c r="F24" s="26">
        <v>616358.93000000005</v>
      </c>
      <c r="G24" s="26">
        <v>0</v>
      </c>
      <c r="H24" s="26">
        <v>0</v>
      </c>
      <c r="I24" s="26">
        <v>0</v>
      </c>
      <c r="J24" s="26">
        <v>616358.93000000005</v>
      </c>
      <c r="K24" s="26">
        <v>0</v>
      </c>
      <c r="L24" s="27">
        <v>45261</v>
      </c>
      <c r="M24" s="70" t="s">
        <v>11</v>
      </c>
    </row>
    <row r="25" spans="1:13" ht="13.5" customHeight="1" x14ac:dyDescent="0.2">
      <c r="A25" s="104" t="s">
        <v>65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 ht="13.5" customHeight="1" x14ac:dyDescent="0.2">
      <c r="A26" s="100" t="s">
        <v>66</v>
      </c>
      <c r="B26" s="100"/>
      <c r="C26" s="34" t="s">
        <v>4</v>
      </c>
      <c r="D26" s="34" t="s">
        <v>4</v>
      </c>
      <c r="E26" s="34" t="s">
        <v>4</v>
      </c>
      <c r="F26" s="2">
        <f>F28</f>
        <v>15983353.77</v>
      </c>
      <c r="G26" s="2">
        <f t="shared" ref="G26:K26" si="3">G28</f>
        <v>0</v>
      </c>
      <c r="H26" s="2">
        <f t="shared" si="3"/>
        <v>0</v>
      </c>
      <c r="I26" s="2">
        <f t="shared" si="3"/>
        <v>0</v>
      </c>
      <c r="J26" s="2">
        <f t="shared" si="3"/>
        <v>15983353.77</v>
      </c>
      <c r="K26" s="2">
        <f t="shared" si="3"/>
        <v>0</v>
      </c>
      <c r="L26" s="34" t="s">
        <v>4</v>
      </c>
      <c r="M26" s="34" t="s">
        <v>4</v>
      </c>
    </row>
    <row r="27" spans="1:13" ht="14.25" customHeight="1" x14ac:dyDescent="0.2">
      <c r="A27" s="94" t="s">
        <v>80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s="24" customFormat="1" ht="33" customHeight="1" x14ac:dyDescent="0.25">
      <c r="A28" s="98" t="s">
        <v>22</v>
      </c>
      <c r="B28" s="99"/>
      <c r="C28" s="34" t="s">
        <v>4</v>
      </c>
      <c r="D28" s="34" t="s">
        <v>4</v>
      </c>
      <c r="E28" s="34" t="s">
        <v>4</v>
      </c>
      <c r="F28" s="2">
        <f>SUM(F29:F36)</f>
        <v>15983353.77</v>
      </c>
      <c r="G28" s="2">
        <f t="shared" ref="G28:K28" si="4">SUM(G29:G36)</f>
        <v>0</v>
      </c>
      <c r="H28" s="2">
        <f t="shared" si="4"/>
        <v>0</v>
      </c>
      <c r="I28" s="2">
        <f t="shared" si="4"/>
        <v>0</v>
      </c>
      <c r="J28" s="2">
        <f t="shared" si="4"/>
        <v>15983353.77</v>
      </c>
      <c r="K28" s="2">
        <f t="shared" si="4"/>
        <v>0</v>
      </c>
      <c r="L28" s="34" t="s">
        <v>4</v>
      </c>
      <c r="M28" s="34" t="s">
        <v>4</v>
      </c>
    </row>
    <row r="29" spans="1:13" s="24" customFormat="1" ht="25.5" x14ac:dyDescent="0.25">
      <c r="A29" s="33">
        <v>1</v>
      </c>
      <c r="B29" s="25" t="s">
        <v>23</v>
      </c>
      <c r="C29" s="25" t="s">
        <v>39</v>
      </c>
      <c r="D29" s="70" t="s">
        <v>7</v>
      </c>
      <c r="E29" s="26">
        <v>129.69999999999999</v>
      </c>
      <c r="F29" s="26">
        <f>SUM(G29:K29)</f>
        <v>3210405.26</v>
      </c>
      <c r="G29" s="26">
        <v>0</v>
      </c>
      <c r="H29" s="26">
        <v>0</v>
      </c>
      <c r="I29" s="26">
        <v>0</v>
      </c>
      <c r="J29" s="26">
        <v>3210405.26</v>
      </c>
      <c r="K29" s="26">
        <v>0</v>
      </c>
      <c r="L29" s="27">
        <v>45657</v>
      </c>
      <c r="M29" s="70" t="s">
        <v>11</v>
      </c>
    </row>
    <row r="30" spans="1:13" s="24" customFormat="1" ht="15" x14ac:dyDescent="0.25">
      <c r="A30" s="33"/>
      <c r="B30" s="25" t="s">
        <v>50</v>
      </c>
      <c r="C30" s="25" t="s">
        <v>20</v>
      </c>
      <c r="D30" s="84" t="s">
        <v>42</v>
      </c>
      <c r="E30" s="26" t="s">
        <v>19</v>
      </c>
      <c r="F30" s="26">
        <v>735449.67</v>
      </c>
      <c r="G30" s="26">
        <v>0</v>
      </c>
      <c r="H30" s="26">
        <v>0</v>
      </c>
      <c r="I30" s="26">
        <v>0</v>
      </c>
      <c r="J30" s="26">
        <v>735449.67</v>
      </c>
      <c r="K30" s="26">
        <v>0</v>
      </c>
      <c r="L30" s="27">
        <v>45261</v>
      </c>
      <c r="M30" s="84" t="s">
        <v>11</v>
      </c>
    </row>
    <row r="31" spans="1:13" s="24" customFormat="1" ht="15" x14ac:dyDescent="0.25">
      <c r="A31" s="33"/>
      <c r="B31" s="25" t="s">
        <v>50</v>
      </c>
      <c r="C31" s="50" t="s">
        <v>38</v>
      </c>
      <c r="D31" s="84" t="s">
        <v>42</v>
      </c>
      <c r="E31" s="26" t="s">
        <v>19</v>
      </c>
      <c r="F31" s="26">
        <v>622030.15</v>
      </c>
      <c r="G31" s="26">
        <v>0</v>
      </c>
      <c r="H31" s="26">
        <v>0</v>
      </c>
      <c r="I31" s="26">
        <v>0</v>
      </c>
      <c r="J31" s="26">
        <v>622030.15</v>
      </c>
      <c r="K31" s="26">
        <v>0</v>
      </c>
      <c r="L31" s="27">
        <v>45261</v>
      </c>
      <c r="M31" s="84" t="s">
        <v>11</v>
      </c>
    </row>
    <row r="32" spans="1:13" s="24" customFormat="1" ht="27.75" customHeight="1" x14ac:dyDescent="0.25">
      <c r="A32" s="33">
        <v>2</v>
      </c>
      <c r="B32" s="25" t="s">
        <v>70</v>
      </c>
      <c r="C32" s="25" t="s">
        <v>39</v>
      </c>
      <c r="D32" s="70" t="s">
        <v>7</v>
      </c>
      <c r="E32" s="26">
        <v>196</v>
      </c>
      <c r="F32" s="26">
        <f t="shared" ref="F32" si="5">SUM(G32:K32)</f>
        <v>4851499.08</v>
      </c>
      <c r="G32" s="26">
        <v>0</v>
      </c>
      <c r="H32" s="26">
        <v>0</v>
      </c>
      <c r="I32" s="26">
        <v>0</v>
      </c>
      <c r="J32" s="26">
        <v>4851499.08</v>
      </c>
      <c r="K32" s="26">
        <v>0</v>
      </c>
      <c r="L32" s="27">
        <v>45657</v>
      </c>
      <c r="M32" s="70" t="s">
        <v>11</v>
      </c>
    </row>
    <row r="33" spans="1:23" s="24" customFormat="1" ht="25.5" x14ac:dyDescent="0.25">
      <c r="A33" s="33">
        <v>3</v>
      </c>
      <c r="B33" s="25" t="s">
        <v>71</v>
      </c>
      <c r="C33" s="25" t="s">
        <v>39</v>
      </c>
      <c r="D33" s="70" t="s">
        <v>7</v>
      </c>
      <c r="E33" s="26">
        <v>190</v>
      </c>
      <c r="F33" s="26">
        <f>SUM(G33:K33)</f>
        <v>4702983.8</v>
      </c>
      <c r="G33" s="26">
        <v>0</v>
      </c>
      <c r="H33" s="26">
        <v>0</v>
      </c>
      <c r="I33" s="26">
        <v>0</v>
      </c>
      <c r="J33" s="26">
        <v>4702983.8</v>
      </c>
      <c r="K33" s="26">
        <v>0</v>
      </c>
      <c r="L33" s="27">
        <v>45657</v>
      </c>
      <c r="M33" s="70" t="s">
        <v>11</v>
      </c>
    </row>
    <row r="34" spans="1:23" s="24" customFormat="1" ht="27.75" customHeight="1" x14ac:dyDescent="0.25">
      <c r="A34" s="33">
        <v>4</v>
      </c>
      <c r="B34" s="25" t="s">
        <v>44</v>
      </c>
      <c r="C34" s="25" t="s">
        <v>38</v>
      </c>
      <c r="D34" s="70" t="s">
        <v>42</v>
      </c>
      <c r="E34" s="26" t="s">
        <v>19</v>
      </c>
      <c r="F34" s="26">
        <f t="shared" ref="F34" si="6">SUM(G34:K34)</f>
        <v>713082.17</v>
      </c>
      <c r="G34" s="26">
        <v>0</v>
      </c>
      <c r="H34" s="26">
        <v>0</v>
      </c>
      <c r="I34" s="26">
        <v>0</v>
      </c>
      <c r="J34" s="26">
        <v>713082.17</v>
      </c>
      <c r="K34" s="26">
        <v>0</v>
      </c>
      <c r="L34" s="27">
        <v>45657</v>
      </c>
      <c r="M34" s="70" t="s">
        <v>11</v>
      </c>
    </row>
    <row r="35" spans="1:23" s="24" customFormat="1" ht="15" x14ac:dyDescent="0.25">
      <c r="A35" s="33">
        <v>5</v>
      </c>
      <c r="B35" s="25" t="s">
        <v>45</v>
      </c>
      <c r="C35" s="25" t="s">
        <v>38</v>
      </c>
      <c r="D35" s="70" t="s">
        <v>42</v>
      </c>
      <c r="E35" s="26" t="s">
        <v>19</v>
      </c>
      <c r="F35" s="26">
        <f>SUM(G35:K35)</f>
        <v>718500.27</v>
      </c>
      <c r="G35" s="26">
        <v>0</v>
      </c>
      <c r="H35" s="26">
        <v>0</v>
      </c>
      <c r="I35" s="26">
        <v>0</v>
      </c>
      <c r="J35" s="26">
        <v>718500.27</v>
      </c>
      <c r="K35" s="26">
        <v>0</v>
      </c>
      <c r="L35" s="27">
        <v>45657</v>
      </c>
      <c r="M35" s="70" t="s">
        <v>11</v>
      </c>
    </row>
    <row r="36" spans="1:23" s="24" customFormat="1" ht="27.75" customHeight="1" x14ac:dyDescent="0.25">
      <c r="A36" s="33">
        <v>6</v>
      </c>
      <c r="B36" s="25" t="s">
        <v>72</v>
      </c>
      <c r="C36" s="25" t="s">
        <v>37</v>
      </c>
      <c r="D36" s="70" t="s">
        <v>42</v>
      </c>
      <c r="E36" s="26" t="s">
        <v>19</v>
      </c>
      <c r="F36" s="26">
        <f t="shared" ref="F36" si="7">SUM(G36:K36)</f>
        <v>429403.37</v>
      </c>
      <c r="G36" s="26">
        <v>0</v>
      </c>
      <c r="H36" s="26">
        <v>0</v>
      </c>
      <c r="I36" s="26">
        <v>0</v>
      </c>
      <c r="J36" s="26">
        <v>429403.37</v>
      </c>
      <c r="K36" s="26">
        <v>0</v>
      </c>
      <c r="L36" s="27">
        <v>45657</v>
      </c>
      <c r="M36" s="70" t="s">
        <v>73</v>
      </c>
    </row>
    <row r="37" spans="1:23" ht="13.5" customHeight="1" x14ac:dyDescent="0.2">
      <c r="A37" s="104" t="s">
        <v>67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23" ht="13.5" customHeight="1" x14ac:dyDescent="0.2">
      <c r="A38" s="100" t="s">
        <v>68</v>
      </c>
      <c r="B38" s="100"/>
      <c r="C38" s="34" t="s">
        <v>4</v>
      </c>
      <c r="D38" s="34" t="s">
        <v>4</v>
      </c>
      <c r="E38" s="34" t="s">
        <v>4</v>
      </c>
      <c r="F38" s="2">
        <f>F40</f>
        <v>46657427.590000004</v>
      </c>
      <c r="G38" s="2">
        <f t="shared" ref="G38:K38" si="8">G40</f>
        <v>0</v>
      </c>
      <c r="H38" s="2">
        <f t="shared" si="8"/>
        <v>0</v>
      </c>
      <c r="I38" s="2">
        <f t="shared" si="8"/>
        <v>0</v>
      </c>
      <c r="J38" s="2">
        <f t="shared" si="8"/>
        <v>46657427.590000004</v>
      </c>
      <c r="K38" s="2">
        <f t="shared" si="8"/>
        <v>0</v>
      </c>
      <c r="L38" s="34" t="s">
        <v>4</v>
      </c>
      <c r="M38" s="34" t="s">
        <v>4</v>
      </c>
    </row>
    <row r="39" spans="1:23" x14ac:dyDescent="0.2">
      <c r="A39" s="101" t="s">
        <v>80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23" s="24" customFormat="1" ht="25.5" customHeight="1" x14ac:dyDescent="0.25">
      <c r="A40" s="98" t="s">
        <v>24</v>
      </c>
      <c r="B40" s="99"/>
      <c r="C40" s="68" t="s">
        <v>4</v>
      </c>
      <c r="D40" s="68" t="s">
        <v>4</v>
      </c>
      <c r="E40" s="68" t="s">
        <v>4</v>
      </c>
      <c r="F40" s="3">
        <f t="shared" ref="F40:K40" si="9">SUM(F41:F49)</f>
        <v>46657427.590000004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46657427.590000004</v>
      </c>
      <c r="K40" s="3">
        <f t="shared" si="9"/>
        <v>0</v>
      </c>
      <c r="L40" s="68" t="s">
        <v>4</v>
      </c>
      <c r="M40" s="68" t="s">
        <v>4</v>
      </c>
      <c r="N40" s="51"/>
      <c r="O40" s="1"/>
      <c r="R40" s="1"/>
      <c r="S40" s="1"/>
      <c r="W40" s="52"/>
    </row>
    <row r="41" spans="1:23" s="24" customFormat="1" ht="15" x14ac:dyDescent="0.25">
      <c r="A41" s="37">
        <v>1</v>
      </c>
      <c r="B41" s="25" t="s">
        <v>21</v>
      </c>
      <c r="C41" s="25" t="s">
        <v>20</v>
      </c>
      <c r="D41" s="70" t="s">
        <v>42</v>
      </c>
      <c r="E41" s="26" t="s">
        <v>19</v>
      </c>
      <c r="F41" s="26">
        <f>SUM(G41:K41)</f>
        <v>1939420.96</v>
      </c>
      <c r="G41" s="26">
        <v>0</v>
      </c>
      <c r="H41" s="26">
        <v>0</v>
      </c>
      <c r="I41" s="26">
        <v>0</v>
      </c>
      <c r="J41" s="26">
        <v>1939420.96</v>
      </c>
      <c r="K41" s="26">
        <v>0</v>
      </c>
      <c r="L41" s="27">
        <v>46022</v>
      </c>
      <c r="M41" s="70" t="s">
        <v>11</v>
      </c>
      <c r="N41" s="51"/>
    </row>
    <row r="42" spans="1:23" s="24" customFormat="1" ht="26.25" customHeight="1" x14ac:dyDescent="0.25">
      <c r="A42" s="37">
        <v>2</v>
      </c>
      <c r="B42" s="25" t="s">
        <v>21</v>
      </c>
      <c r="C42" s="25" t="s">
        <v>38</v>
      </c>
      <c r="D42" s="70" t="s">
        <v>42</v>
      </c>
      <c r="E42" s="70" t="s">
        <v>19</v>
      </c>
      <c r="F42" s="41">
        <f t="shared" ref="F42" si="10">SUM(G42:K42)</f>
        <v>3118855.45</v>
      </c>
      <c r="G42" s="26">
        <v>0</v>
      </c>
      <c r="H42" s="26">
        <v>0</v>
      </c>
      <c r="I42" s="26">
        <v>0</v>
      </c>
      <c r="J42" s="26">
        <v>3118855.45</v>
      </c>
      <c r="K42" s="26">
        <v>0</v>
      </c>
      <c r="L42" s="27">
        <v>46022</v>
      </c>
      <c r="M42" s="70" t="s">
        <v>11</v>
      </c>
      <c r="N42" s="51"/>
      <c r="O42" s="1"/>
      <c r="P42" s="1"/>
      <c r="Q42" s="1"/>
      <c r="R42" s="1"/>
      <c r="S42" s="1"/>
      <c r="W42" s="52"/>
    </row>
    <row r="43" spans="1:23" s="24" customFormat="1" ht="25.5" x14ac:dyDescent="0.25">
      <c r="A43" s="37">
        <v>3</v>
      </c>
      <c r="B43" s="25" t="s">
        <v>21</v>
      </c>
      <c r="C43" s="25" t="s">
        <v>41</v>
      </c>
      <c r="D43" s="70" t="s">
        <v>7</v>
      </c>
      <c r="E43" s="26" t="s">
        <v>19</v>
      </c>
      <c r="F43" s="26">
        <f>SUM(G43:K43)</f>
        <v>21261748.579999998</v>
      </c>
      <c r="G43" s="26">
        <v>0</v>
      </c>
      <c r="H43" s="26">
        <v>0</v>
      </c>
      <c r="I43" s="26">
        <v>0</v>
      </c>
      <c r="J43" s="26">
        <v>21261748.579999998</v>
      </c>
      <c r="K43" s="26">
        <v>0</v>
      </c>
      <c r="L43" s="27">
        <v>46022</v>
      </c>
      <c r="M43" s="70" t="s">
        <v>11</v>
      </c>
      <c r="N43" s="51"/>
    </row>
    <row r="44" spans="1:23" s="24" customFormat="1" ht="15" x14ac:dyDescent="0.25">
      <c r="A44" s="37">
        <v>4</v>
      </c>
      <c r="B44" s="25" t="s">
        <v>87</v>
      </c>
      <c r="C44" s="25" t="s">
        <v>38</v>
      </c>
      <c r="D44" s="84" t="s">
        <v>42</v>
      </c>
      <c r="E44" s="84" t="s">
        <v>19</v>
      </c>
      <c r="F44" s="26">
        <v>2227165.64</v>
      </c>
      <c r="G44" s="26">
        <v>0</v>
      </c>
      <c r="H44" s="26">
        <v>0</v>
      </c>
      <c r="I44" s="26">
        <v>0</v>
      </c>
      <c r="J44" s="26">
        <v>2227165.64</v>
      </c>
      <c r="K44" s="26">
        <v>0</v>
      </c>
      <c r="L44" s="27">
        <v>46022</v>
      </c>
      <c r="M44" s="84" t="s">
        <v>11</v>
      </c>
      <c r="N44" s="51"/>
    </row>
    <row r="45" spans="1:23" s="24" customFormat="1" ht="25.5" x14ac:dyDescent="0.25">
      <c r="A45" s="37">
        <v>5</v>
      </c>
      <c r="B45" s="25" t="s">
        <v>87</v>
      </c>
      <c r="C45" s="25" t="s">
        <v>39</v>
      </c>
      <c r="D45" s="84" t="s">
        <v>7</v>
      </c>
      <c r="E45" s="26" t="s">
        <v>19</v>
      </c>
      <c r="F45" s="26">
        <v>9397394.7200000007</v>
      </c>
      <c r="G45" s="26">
        <v>0</v>
      </c>
      <c r="H45" s="26">
        <v>0</v>
      </c>
      <c r="I45" s="26">
        <v>0</v>
      </c>
      <c r="J45" s="26">
        <v>9397394.7200000007</v>
      </c>
      <c r="K45" s="26">
        <v>0</v>
      </c>
      <c r="L45" s="27">
        <v>46022</v>
      </c>
      <c r="M45" s="84" t="s">
        <v>11</v>
      </c>
      <c r="N45" s="51"/>
    </row>
    <row r="46" spans="1:23" s="24" customFormat="1" ht="24" customHeight="1" x14ac:dyDescent="0.25">
      <c r="A46" s="37">
        <v>6</v>
      </c>
      <c r="B46" s="25" t="s">
        <v>74</v>
      </c>
      <c r="C46" s="25" t="s">
        <v>38</v>
      </c>
      <c r="D46" s="70" t="s">
        <v>42</v>
      </c>
      <c r="E46" s="70" t="s">
        <v>19</v>
      </c>
      <c r="F46" s="41">
        <f t="shared" ref="F46:F47" si="11">SUM(G46:K46)</f>
        <v>773082.61</v>
      </c>
      <c r="G46" s="26">
        <v>0</v>
      </c>
      <c r="H46" s="26">
        <v>0</v>
      </c>
      <c r="I46" s="26">
        <v>0</v>
      </c>
      <c r="J46" s="26">
        <v>773082.61</v>
      </c>
      <c r="K46" s="26">
        <v>0</v>
      </c>
      <c r="L46" s="27">
        <v>46022</v>
      </c>
      <c r="M46" s="70" t="s">
        <v>11</v>
      </c>
      <c r="N46" s="51"/>
      <c r="O46" s="1"/>
      <c r="P46" s="1"/>
      <c r="Q46" s="1"/>
      <c r="R46" s="1"/>
      <c r="S46" s="1"/>
      <c r="W46" s="52"/>
    </row>
    <row r="47" spans="1:23" s="24" customFormat="1" ht="24.95" customHeight="1" x14ac:dyDescent="0.25">
      <c r="A47" s="37">
        <v>7</v>
      </c>
      <c r="B47" s="25" t="s">
        <v>75</v>
      </c>
      <c r="C47" s="25" t="s">
        <v>38</v>
      </c>
      <c r="D47" s="70" t="s">
        <v>42</v>
      </c>
      <c r="E47" s="26" t="s">
        <v>19</v>
      </c>
      <c r="F47" s="41">
        <f t="shared" si="11"/>
        <v>692011.78</v>
      </c>
      <c r="G47" s="26">
        <v>0</v>
      </c>
      <c r="H47" s="26">
        <v>0</v>
      </c>
      <c r="I47" s="26">
        <v>0</v>
      </c>
      <c r="J47" s="26">
        <v>692011.78</v>
      </c>
      <c r="K47" s="26">
        <v>0</v>
      </c>
      <c r="L47" s="27">
        <v>46022</v>
      </c>
      <c r="M47" s="70" t="s">
        <v>11</v>
      </c>
      <c r="N47" s="51"/>
      <c r="O47" s="1"/>
      <c r="P47" s="1"/>
      <c r="Q47" s="1"/>
      <c r="R47" s="1"/>
      <c r="S47" s="1"/>
      <c r="W47" s="52"/>
    </row>
    <row r="48" spans="1:23" s="24" customFormat="1" ht="24.95" customHeight="1" x14ac:dyDescent="0.25">
      <c r="A48" s="37">
        <v>8</v>
      </c>
      <c r="B48" s="25" t="s">
        <v>76</v>
      </c>
      <c r="C48" s="25" t="s">
        <v>38</v>
      </c>
      <c r="D48" s="84" t="s">
        <v>42</v>
      </c>
      <c r="E48" s="26" t="s">
        <v>19</v>
      </c>
      <c r="F48" s="26">
        <f>SUM(G48:K48)</f>
        <v>698332.9</v>
      </c>
      <c r="G48" s="26">
        <v>0</v>
      </c>
      <c r="H48" s="26">
        <v>0</v>
      </c>
      <c r="I48" s="26">
        <v>0</v>
      </c>
      <c r="J48" s="26">
        <v>698332.9</v>
      </c>
      <c r="K48" s="26">
        <v>0</v>
      </c>
      <c r="L48" s="27">
        <v>46022</v>
      </c>
      <c r="M48" s="84" t="s">
        <v>11</v>
      </c>
      <c r="N48" s="51"/>
      <c r="O48" s="1"/>
      <c r="P48" s="1"/>
      <c r="Q48" s="1"/>
      <c r="R48" s="1"/>
      <c r="S48" s="1"/>
      <c r="W48" s="52"/>
    </row>
    <row r="49" spans="1:14" s="24" customFormat="1" ht="25.5" x14ac:dyDescent="0.25">
      <c r="A49" s="37">
        <v>9</v>
      </c>
      <c r="B49" s="25" t="s">
        <v>89</v>
      </c>
      <c r="C49" s="25" t="s">
        <v>39</v>
      </c>
      <c r="D49" s="84" t="s">
        <v>7</v>
      </c>
      <c r="E49" s="26" t="s">
        <v>19</v>
      </c>
      <c r="F49" s="26">
        <v>6549414.9500000002</v>
      </c>
      <c r="G49" s="26">
        <v>0</v>
      </c>
      <c r="H49" s="26">
        <v>0</v>
      </c>
      <c r="I49" s="26">
        <v>0</v>
      </c>
      <c r="J49" s="26">
        <v>6549414.9500000002</v>
      </c>
      <c r="K49" s="26">
        <v>0</v>
      </c>
      <c r="L49" s="27">
        <v>46022</v>
      </c>
      <c r="M49" s="70" t="s">
        <v>11</v>
      </c>
      <c r="N49" s="51"/>
    </row>
  </sheetData>
  <autoFilter ref="A40:W49">
    <filterColumn colId="0" showButton="0"/>
  </autoFilter>
  <mergeCells count="25">
    <mergeCell ref="I2:M2"/>
    <mergeCell ref="L5:L7"/>
    <mergeCell ref="M5:M7"/>
    <mergeCell ref="A10:M10"/>
    <mergeCell ref="A9:B9"/>
    <mergeCell ref="G6:K6"/>
    <mergeCell ref="C3:H3"/>
    <mergeCell ref="A5:A7"/>
    <mergeCell ref="B5:B7"/>
    <mergeCell ref="C5:C7"/>
    <mergeCell ref="D5:D7"/>
    <mergeCell ref="E5:E7"/>
    <mergeCell ref="F5:K5"/>
    <mergeCell ref="F6:F7"/>
    <mergeCell ref="A40:B40"/>
    <mergeCell ref="A26:B26"/>
    <mergeCell ref="A13:B13"/>
    <mergeCell ref="A12:M12"/>
    <mergeCell ref="A11:B11"/>
    <mergeCell ref="A25:M25"/>
    <mergeCell ref="A27:M27"/>
    <mergeCell ref="A37:M37"/>
    <mergeCell ref="A38:B38"/>
    <mergeCell ref="A39:M39"/>
    <mergeCell ref="A28:B28"/>
  </mergeCells>
  <pageMargins left="0" right="0" top="0" bottom="0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110" zoomScaleNormal="110" zoomScaleSheetLayoutView="110" workbookViewId="0">
      <selection activeCell="G13" sqref="G13"/>
    </sheetView>
  </sheetViews>
  <sheetFormatPr defaultRowHeight="15" x14ac:dyDescent="0.25"/>
  <cols>
    <col min="1" max="1" width="5.28515625" style="20" customWidth="1"/>
    <col min="2" max="2" width="32.42578125" style="20" customWidth="1"/>
    <col min="3" max="4" width="21.140625" style="20" customWidth="1"/>
    <col min="5" max="5" width="20.42578125" style="20" customWidth="1"/>
    <col min="6" max="6" width="21" style="20" customWidth="1"/>
    <col min="7" max="7" width="24.140625" style="20" customWidth="1"/>
    <col min="8" max="8" width="17.85546875" style="20" customWidth="1"/>
    <col min="9" max="9" width="15" style="20" customWidth="1"/>
    <col min="10" max="10" width="11.85546875" style="20" bestFit="1" customWidth="1"/>
    <col min="11" max="16384" width="9.140625" style="20"/>
  </cols>
  <sheetData>
    <row r="1" spans="1:10" x14ac:dyDescent="0.25">
      <c r="A1" s="1"/>
      <c r="B1" s="1"/>
      <c r="C1" s="1"/>
      <c r="D1" s="1"/>
      <c r="E1" s="4"/>
      <c r="F1" s="4" t="s">
        <v>14</v>
      </c>
      <c r="G1" s="1"/>
    </row>
    <row r="2" spans="1:10" ht="83.25" customHeight="1" x14ac:dyDescent="0.25">
      <c r="A2" s="1"/>
      <c r="B2" s="1"/>
      <c r="C2" s="1"/>
      <c r="D2" s="1"/>
      <c r="E2" s="1"/>
      <c r="F2" s="90" t="s">
        <v>59</v>
      </c>
      <c r="G2" s="90"/>
    </row>
    <row r="3" spans="1:10" x14ac:dyDescent="0.25">
      <c r="A3" s="1"/>
      <c r="B3" s="1"/>
      <c r="C3" s="1"/>
      <c r="D3" s="1"/>
      <c r="E3" s="65"/>
      <c r="F3" s="1"/>
      <c r="G3" s="1"/>
    </row>
    <row r="4" spans="1:10" ht="57.75" customHeight="1" x14ac:dyDescent="0.25">
      <c r="A4" s="1"/>
      <c r="B4" s="91" t="s">
        <v>61</v>
      </c>
      <c r="C4" s="91"/>
      <c r="D4" s="91"/>
      <c r="E4" s="91"/>
      <c r="F4" s="91"/>
      <c r="G4" s="4"/>
    </row>
    <row r="5" spans="1:10" x14ac:dyDescent="0.25">
      <c r="A5" s="1"/>
      <c r="B5" s="1"/>
      <c r="C5" s="1"/>
      <c r="D5" s="1"/>
      <c r="E5" s="1"/>
      <c r="F5" s="1"/>
      <c r="G5" s="1"/>
    </row>
    <row r="6" spans="1:10" ht="39.75" customHeight="1" x14ac:dyDescent="0.25">
      <c r="A6" s="92" t="s">
        <v>0</v>
      </c>
      <c r="B6" s="92" t="s">
        <v>16</v>
      </c>
      <c r="C6" s="66" t="s">
        <v>9</v>
      </c>
      <c r="D6" s="66" t="s">
        <v>8</v>
      </c>
      <c r="E6" s="66" t="s">
        <v>17</v>
      </c>
      <c r="F6" s="70" t="s">
        <v>12</v>
      </c>
      <c r="G6" s="66" t="s">
        <v>18</v>
      </c>
    </row>
    <row r="7" spans="1:10" x14ac:dyDescent="0.25">
      <c r="A7" s="92"/>
      <c r="B7" s="92"/>
      <c r="C7" s="66" t="s">
        <v>7</v>
      </c>
      <c r="D7" s="66" t="s">
        <v>25</v>
      </c>
      <c r="E7" s="70" t="s">
        <v>26</v>
      </c>
      <c r="F7" s="8" t="s">
        <v>27</v>
      </c>
      <c r="G7" s="8" t="s">
        <v>28</v>
      </c>
    </row>
    <row r="8" spans="1:10" x14ac:dyDescent="0.2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21">
        <v>7</v>
      </c>
    </row>
    <row r="9" spans="1:10" x14ac:dyDescent="0.25">
      <c r="A9" s="100" t="s">
        <v>55</v>
      </c>
      <c r="B9" s="100"/>
      <c r="C9" s="3">
        <f>C11+C20+C30</f>
        <v>22189.53</v>
      </c>
      <c r="D9" s="43">
        <f>D11+D20+D30</f>
        <v>868</v>
      </c>
      <c r="E9" s="43">
        <f>E11+E20+E30</f>
        <v>21</v>
      </c>
      <c r="F9" s="43">
        <f>F11+F20+F30</f>
        <v>17</v>
      </c>
      <c r="G9" s="3">
        <f>G11+G20+G30</f>
        <v>2967960.03</v>
      </c>
      <c r="H9" s="30">
        <f>'Приложение № 4'!F9</f>
        <v>2967960.03</v>
      </c>
      <c r="I9" s="30">
        <f>G9-H9</f>
        <v>0</v>
      </c>
      <c r="J9" s="30"/>
    </row>
    <row r="10" spans="1:10" x14ac:dyDescent="0.25">
      <c r="A10" s="97" t="s">
        <v>63</v>
      </c>
      <c r="B10" s="97"/>
      <c r="C10" s="97"/>
      <c r="D10" s="97"/>
      <c r="E10" s="97"/>
      <c r="F10" s="97"/>
      <c r="G10" s="97"/>
    </row>
    <row r="11" spans="1:10" x14ac:dyDescent="0.25">
      <c r="A11" s="100" t="s">
        <v>64</v>
      </c>
      <c r="B11" s="100"/>
      <c r="C11" s="3">
        <f>C13</f>
        <v>3693.03</v>
      </c>
      <c r="D11" s="43">
        <f t="shared" ref="D11:G11" si="0">D13</f>
        <v>126</v>
      </c>
      <c r="E11" s="43">
        <f t="shared" si="0"/>
        <v>5</v>
      </c>
      <c r="F11" s="43">
        <f t="shared" si="0"/>
        <v>5</v>
      </c>
      <c r="G11" s="3">
        <f t="shared" si="0"/>
        <v>348475.83</v>
      </c>
    </row>
    <row r="12" spans="1:10" ht="15" customHeight="1" x14ac:dyDescent="0.25">
      <c r="A12" s="104" t="s">
        <v>69</v>
      </c>
      <c r="B12" s="104"/>
      <c r="C12" s="104"/>
      <c r="D12" s="104"/>
      <c r="E12" s="104"/>
      <c r="F12" s="104"/>
      <c r="G12" s="104"/>
    </row>
    <row r="13" spans="1:10" s="40" customFormat="1" ht="27" customHeight="1" x14ac:dyDescent="0.2">
      <c r="A13" s="86" t="s">
        <v>24</v>
      </c>
      <c r="B13" s="86"/>
      <c r="C13" s="3">
        <f>SUM(C14:C18)</f>
        <v>3693.03</v>
      </c>
      <c r="D13" s="43">
        <f>SUM(D14:D18)</f>
        <v>126</v>
      </c>
      <c r="E13" s="43">
        <f>SUM(E14:E18)</f>
        <v>5</v>
      </c>
      <c r="F13" s="43">
        <f>SUM(F14:F18)</f>
        <v>5</v>
      </c>
      <c r="G13" s="3">
        <f>SUM(G14:G18)</f>
        <v>348475.83</v>
      </c>
      <c r="H13" s="39"/>
      <c r="I13" s="39"/>
    </row>
    <row r="14" spans="1:10" s="40" customFormat="1" ht="14.25" customHeight="1" x14ac:dyDescent="0.2">
      <c r="A14" s="35">
        <v>1</v>
      </c>
      <c r="B14" s="25" t="s">
        <v>70</v>
      </c>
      <c r="C14" s="58">
        <v>432</v>
      </c>
      <c r="D14" s="35">
        <v>17</v>
      </c>
      <c r="E14" s="70">
        <v>1</v>
      </c>
      <c r="F14" s="70">
        <v>1</v>
      </c>
      <c r="G14" s="26">
        <v>84841.68</v>
      </c>
    </row>
    <row r="15" spans="1:10" s="40" customFormat="1" ht="14.25" customHeight="1" x14ac:dyDescent="0.2">
      <c r="A15" s="35">
        <v>2</v>
      </c>
      <c r="B15" s="25" t="s">
        <v>71</v>
      </c>
      <c r="C15" s="58">
        <v>420</v>
      </c>
      <c r="D15" s="35">
        <v>16</v>
      </c>
      <c r="E15" s="70">
        <v>1</v>
      </c>
      <c r="F15" s="70">
        <v>1</v>
      </c>
      <c r="G15" s="26">
        <v>83649.59</v>
      </c>
    </row>
    <row r="16" spans="1:10" s="40" customFormat="1" ht="14.25" customHeight="1" x14ac:dyDescent="0.2">
      <c r="A16" s="35">
        <v>3</v>
      </c>
      <c r="B16" s="25" t="s">
        <v>44</v>
      </c>
      <c r="C16" s="58">
        <v>770.20000000000016</v>
      </c>
      <c r="D16" s="35">
        <v>24</v>
      </c>
      <c r="E16" s="70">
        <v>1</v>
      </c>
      <c r="F16" s="70">
        <v>1</v>
      </c>
      <c r="G16" s="26">
        <v>72265.039999999994</v>
      </c>
    </row>
    <row r="17" spans="1:9" s="40" customFormat="1" ht="14.25" customHeight="1" x14ac:dyDescent="0.2">
      <c r="A17" s="35">
        <v>4</v>
      </c>
      <c r="B17" s="25" t="s">
        <v>45</v>
      </c>
      <c r="C17" s="58">
        <v>770.83</v>
      </c>
      <c r="D17" s="35">
        <v>24</v>
      </c>
      <c r="E17" s="70">
        <v>1</v>
      </c>
      <c r="F17" s="70">
        <v>1</v>
      </c>
      <c r="G17" s="26">
        <v>72293.960000000006</v>
      </c>
    </row>
    <row r="18" spans="1:9" s="40" customFormat="1" ht="26.25" customHeight="1" x14ac:dyDescent="0.2">
      <c r="A18" s="35">
        <v>5</v>
      </c>
      <c r="B18" s="25" t="s">
        <v>72</v>
      </c>
      <c r="C18" s="49">
        <v>1300</v>
      </c>
      <c r="D18" s="70">
        <v>45</v>
      </c>
      <c r="E18" s="70">
        <v>1</v>
      </c>
      <c r="F18" s="36">
        <v>1</v>
      </c>
      <c r="G18" s="26">
        <v>35425.56</v>
      </c>
    </row>
    <row r="19" spans="1:9" ht="12.75" customHeight="1" x14ac:dyDescent="0.25">
      <c r="A19" s="97" t="s">
        <v>65</v>
      </c>
      <c r="B19" s="97"/>
      <c r="C19" s="97"/>
      <c r="D19" s="97"/>
      <c r="E19" s="97"/>
      <c r="F19" s="97"/>
      <c r="G19" s="97"/>
      <c r="H19" s="40"/>
    </row>
    <row r="20" spans="1:9" x14ac:dyDescent="0.25">
      <c r="A20" s="100" t="s">
        <v>66</v>
      </c>
      <c r="B20" s="100"/>
      <c r="C20" s="3">
        <f>C22</f>
        <v>10127.699999999999</v>
      </c>
      <c r="D20" s="43">
        <f t="shared" ref="D20:G20" si="1">D22</f>
        <v>422</v>
      </c>
      <c r="E20" s="43">
        <f t="shared" si="1"/>
        <v>9</v>
      </c>
      <c r="F20" s="43">
        <f t="shared" si="1"/>
        <v>6</v>
      </c>
      <c r="G20" s="3">
        <f t="shared" si="1"/>
        <v>2181223.6599999997</v>
      </c>
      <c r="H20" s="40"/>
      <c r="I20" s="30"/>
    </row>
    <row r="21" spans="1:9" x14ac:dyDescent="0.25">
      <c r="A21" s="104" t="s">
        <v>69</v>
      </c>
      <c r="B21" s="104"/>
      <c r="C21" s="104"/>
      <c r="D21" s="104"/>
      <c r="E21" s="104"/>
      <c r="F21" s="104"/>
      <c r="G21" s="104"/>
      <c r="H21" s="40"/>
    </row>
    <row r="22" spans="1:9" s="57" customFormat="1" ht="29.25" customHeight="1" x14ac:dyDescent="0.2">
      <c r="A22" s="109" t="s">
        <v>24</v>
      </c>
      <c r="B22" s="109"/>
      <c r="C22" s="53">
        <f>SUM(C23:C28)</f>
        <v>10127.699999999999</v>
      </c>
      <c r="D22" s="54">
        <f>SUM(D23:D28)</f>
        <v>422</v>
      </c>
      <c r="E22" s="55">
        <f>SUM(E23:E28)</f>
        <v>9</v>
      </c>
      <c r="F22" s="55">
        <f>SUM(F23:F28)</f>
        <v>6</v>
      </c>
      <c r="G22" s="56">
        <f>SUM(G23:G28)</f>
        <v>2181223.6599999997</v>
      </c>
      <c r="H22" s="40"/>
    </row>
    <row r="23" spans="1:9" s="40" customFormat="1" ht="15" customHeight="1" x14ac:dyDescent="0.2">
      <c r="A23" s="37">
        <v>1</v>
      </c>
      <c r="B23" s="25" t="s">
        <v>21</v>
      </c>
      <c r="C23" s="58">
        <v>4599.0999999999995</v>
      </c>
      <c r="D23" s="35">
        <v>174</v>
      </c>
      <c r="E23" s="35">
        <v>3</v>
      </c>
      <c r="F23" s="35">
        <v>1</v>
      </c>
      <c r="G23" s="26">
        <v>1252352.8599999999</v>
      </c>
    </row>
    <row r="24" spans="1:9" s="40" customFormat="1" ht="15" customHeight="1" x14ac:dyDescent="0.2">
      <c r="A24" s="37">
        <v>2</v>
      </c>
      <c r="B24" s="25" t="s">
        <v>90</v>
      </c>
      <c r="C24" s="58">
        <v>2597.3000000000002</v>
      </c>
      <c r="D24" s="35">
        <v>119</v>
      </c>
      <c r="E24" s="35">
        <v>2</v>
      </c>
      <c r="F24" s="35">
        <v>1</v>
      </c>
      <c r="G24" s="26">
        <v>528287.73</v>
      </c>
    </row>
    <row r="25" spans="1:9" s="40" customFormat="1" ht="15" customHeight="1" x14ac:dyDescent="0.2">
      <c r="A25" s="37">
        <v>3</v>
      </c>
      <c r="B25" s="25" t="s">
        <v>74</v>
      </c>
      <c r="C25" s="58">
        <v>811.2</v>
      </c>
      <c r="D25" s="35">
        <v>39</v>
      </c>
      <c r="E25" s="35">
        <v>1</v>
      </c>
      <c r="F25" s="35">
        <v>1</v>
      </c>
      <c r="G25" s="26">
        <v>36784.620000000003</v>
      </c>
    </row>
    <row r="26" spans="1:9" s="40" customFormat="1" ht="15" customHeight="1" x14ac:dyDescent="0.2">
      <c r="A26" s="37">
        <v>4</v>
      </c>
      <c r="B26" s="25" t="s">
        <v>75</v>
      </c>
      <c r="C26" s="58">
        <v>740</v>
      </c>
      <c r="D26" s="35">
        <v>26</v>
      </c>
      <c r="E26" s="35">
        <v>1</v>
      </c>
      <c r="F26" s="35">
        <v>1</v>
      </c>
      <c r="G26" s="26">
        <v>32927.129999999997</v>
      </c>
    </row>
    <row r="27" spans="1:9" s="40" customFormat="1" ht="15" customHeight="1" x14ac:dyDescent="0.2">
      <c r="A27" s="37">
        <v>5</v>
      </c>
      <c r="B27" s="25" t="s">
        <v>76</v>
      </c>
      <c r="C27" s="58">
        <v>745.1</v>
      </c>
      <c r="D27" s="35">
        <v>37</v>
      </c>
      <c r="E27" s="35">
        <v>1</v>
      </c>
      <c r="F27" s="35">
        <v>1</v>
      </c>
      <c r="G27" s="26">
        <v>33227.9</v>
      </c>
    </row>
    <row r="28" spans="1:9" s="40" customFormat="1" ht="15" customHeight="1" x14ac:dyDescent="0.2">
      <c r="A28" s="37">
        <v>6</v>
      </c>
      <c r="B28" s="25" t="s">
        <v>91</v>
      </c>
      <c r="C28" s="58">
        <v>635</v>
      </c>
      <c r="D28" s="35">
        <v>27</v>
      </c>
      <c r="E28" s="35">
        <v>1</v>
      </c>
      <c r="F28" s="35">
        <v>1</v>
      </c>
      <c r="G28" s="26">
        <v>297643.42</v>
      </c>
    </row>
    <row r="29" spans="1:9" ht="11.25" customHeight="1" x14ac:dyDescent="0.25">
      <c r="A29" s="97" t="s">
        <v>67</v>
      </c>
      <c r="B29" s="97"/>
      <c r="C29" s="97"/>
      <c r="D29" s="97"/>
      <c r="E29" s="97"/>
      <c r="F29" s="97"/>
      <c r="G29" s="97"/>
      <c r="H29" s="40"/>
    </row>
    <row r="30" spans="1:9" x14ac:dyDescent="0.25">
      <c r="A30" s="100" t="s">
        <v>68</v>
      </c>
      <c r="B30" s="100"/>
      <c r="C30" s="3">
        <f>C32</f>
        <v>8368.7999999999993</v>
      </c>
      <c r="D30" s="43">
        <f>D32</f>
        <v>320</v>
      </c>
      <c r="E30" s="43">
        <f t="shared" ref="E30:G30" si="2">E32</f>
        <v>7</v>
      </c>
      <c r="F30" s="43">
        <f t="shared" si="2"/>
        <v>6</v>
      </c>
      <c r="G30" s="3">
        <f t="shared" si="2"/>
        <v>438260.54000000004</v>
      </c>
      <c r="H30" s="40"/>
    </row>
    <row r="31" spans="1:9" x14ac:dyDescent="0.25">
      <c r="A31" s="104" t="s">
        <v>69</v>
      </c>
      <c r="B31" s="104"/>
      <c r="C31" s="104"/>
      <c r="D31" s="104"/>
      <c r="E31" s="104"/>
      <c r="F31" s="104"/>
      <c r="G31" s="104"/>
      <c r="H31" s="40"/>
    </row>
    <row r="32" spans="1:9" s="60" customFormat="1" ht="32.25" customHeight="1" x14ac:dyDescent="0.2">
      <c r="A32" s="109" t="s">
        <v>24</v>
      </c>
      <c r="B32" s="109"/>
      <c r="C32" s="53">
        <f>SUM(C33:C38)</f>
        <v>8368.7999999999993</v>
      </c>
      <c r="D32" s="61">
        <f>SUM(D33:D38)</f>
        <v>320</v>
      </c>
      <c r="E32" s="61">
        <f>SUM(E33:E38)</f>
        <v>7</v>
      </c>
      <c r="F32" s="61">
        <f>SUM(F33:F38)</f>
        <v>6</v>
      </c>
      <c r="G32" s="56">
        <f>SUM(G33:G38)</f>
        <v>438260.54000000004</v>
      </c>
      <c r="H32" s="40"/>
      <c r="I32" s="59"/>
    </row>
    <row r="33" spans="1:9" s="48" customFormat="1" ht="12.75" x14ac:dyDescent="0.2">
      <c r="A33" s="35">
        <v>1</v>
      </c>
      <c r="B33" s="29" t="s">
        <v>77</v>
      </c>
      <c r="C33" s="49">
        <v>275</v>
      </c>
      <c r="D33" s="70">
        <v>11</v>
      </c>
      <c r="E33" s="70">
        <v>1</v>
      </c>
      <c r="F33" s="36">
        <v>1</v>
      </c>
      <c r="G33" s="26">
        <v>150165.60999999999</v>
      </c>
      <c r="H33" s="40"/>
      <c r="I33" s="47"/>
    </row>
    <row r="34" spans="1:9" s="48" customFormat="1" ht="12.75" x14ac:dyDescent="0.2">
      <c r="A34" s="35">
        <v>2</v>
      </c>
      <c r="B34" s="29" t="s">
        <v>78</v>
      </c>
      <c r="C34" s="49">
        <v>772.20000000000016</v>
      </c>
      <c r="D34" s="70">
        <v>15</v>
      </c>
      <c r="E34" s="70">
        <v>1</v>
      </c>
      <c r="F34" s="36">
        <v>1</v>
      </c>
      <c r="G34" s="26">
        <v>34478.720000000001</v>
      </c>
      <c r="H34" s="40"/>
      <c r="I34" s="47"/>
    </row>
    <row r="35" spans="1:9" s="48" customFormat="1" ht="24.95" customHeight="1" x14ac:dyDescent="0.2">
      <c r="A35" s="35">
        <v>3</v>
      </c>
      <c r="B35" s="29" t="s">
        <v>79</v>
      </c>
      <c r="C35" s="49">
        <v>772.39999999999975</v>
      </c>
      <c r="D35" s="70">
        <v>15</v>
      </c>
      <c r="E35" s="70">
        <v>1</v>
      </c>
      <c r="F35" s="36">
        <v>1</v>
      </c>
      <c r="G35" s="26">
        <v>34488.269999999997</v>
      </c>
      <c r="H35" s="40"/>
      <c r="I35" s="47"/>
    </row>
    <row r="36" spans="1:9" s="48" customFormat="1" ht="12.75" x14ac:dyDescent="0.2">
      <c r="A36" s="35">
        <v>4</v>
      </c>
      <c r="B36" s="29" t="s">
        <v>43</v>
      </c>
      <c r="C36" s="49">
        <v>761.5</v>
      </c>
      <c r="D36" s="70">
        <v>24</v>
      </c>
      <c r="E36" s="70">
        <v>1</v>
      </c>
      <c r="F36" s="36">
        <v>1</v>
      </c>
      <c r="G36" s="26">
        <v>33385.449999999997</v>
      </c>
      <c r="H36" s="40"/>
      <c r="I36" s="47"/>
    </row>
    <row r="37" spans="1:9" s="48" customFormat="1" ht="25.5" x14ac:dyDescent="0.2">
      <c r="A37" s="35">
        <v>5</v>
      </c>
      <c r="B37" s="29" t="s">
        <v>72</v>
      </c>
      <c r="C37" s="49">
        <v>1300</v>
      </c>
      <c r="D37" s="78">
        <v>45</v>
      </c>
      <c r="E37" s="78">
        <v>1</v>
      </c>
      <c r="F37" s="36">
        <v>1</v>
      </c>
      <c r="G37" s="26">
        <v>40413.08</v>
      </c>
      <c r="H37" s="40"/>
      <c r="I37" s="47"/>
    </row>
    <row r="38" spans="1:9" s="48" customFormat="1" ht="12.75" x14ac:dyDescent="0.2">
      <c r="A38" s="35">
        <v>6</v>
      </c>
      <c r="B38" s="29" t="s">
        <v>82</v>
      </c>
      <c r="C38" s="49">
        <v>4487.6999999999989</v>
      </c>
      <c r="D38" s="79">
        <v>210</v>
      </c>
      <c r="E38" s="79">
        <v>2</v>
      </c>
      <c r="F38" s="79">
        <v>1</v>
      </c>
      <c r="G38" s="26">
        <v>145329.41</v>
      </c>
      <c r="H38" s="40"/>
      <c r="I38" s="47"/>
    </row>
    <row r="39" spans="1:9" x14ac:dyDescent="0.25">
      <c r="A39" s="17"/>
      <c r="B39" s="17"/>
      <c r="C39" s="17"/>
      <c r="D39" s="17"/>
      <c r="E39" s="17"/>
      <c r="F39" s="17"/>
      <c r="G39" s="17"/>
    </row>
    <row r="40" spans="1:9" x14ac:dyDescent="0.25">
      <c r="A40" s="16"/>
      <c r="B40" s="16"/>
      <c r="C40" s="16"/>
      <c r="D40" s="16"/>
      <c r="E40" s="14"/>
      <c r="F40" s="14"/>
      <c r="G40" s="11"/>
    </row>
    <row r="41" spans="1:9" x14ac:dyDescent="0.25">
      <c r="A41" s="10"/>
      <c r="B41" s="10"/>
      <c r="C41" s="10"/>
      <c r="D41" s="10"/>
      <c r="E41" s="10"/>
      <c r="F41" s="10"/>
      <c r="G41" s="10"/>
    </row>
    <row r="42" spans="1:9" x14ac:dyDescent="0.25">
      <c r="A42" s="10"/>
      <c r="B42" s="10"/>
      <c r="C42" s="10"/>
      <c r="D42" s="10"/>
      <c r="E42" s="14"/>
      <c r="F42" s="14"/>
      <c r="G42" s="11"/>
    </row>
    <row r="43" spans="1:9" x14ac:dyDescent="0.25">
      <c r="A43" s="7"/>
      <c r="B43" s="22"/>
      <c r="C43" s="22"/>
      <c r="D43" s="22"/>
      <c r="E43" s="7"/>
      <c r="F43" s="23"/>
      <c r="G43" s="13"/>
    </row>
    <row r="44" spans="1:9" x14ac:dyDescent="0.25">
      <c r="A44" s="7"/>
      <c r="B44" s="9"/>
      <c r="C44" s="9"/>
      <c r="D44" s="9"/>
      <c r="E44" s="7"/>
      <c r="F44" s="23"/>
      <c r="G44" s="13"/>
    </row>
    <row r="45" spans="1:9" x14ac:dyDescent="0.25">
      <c r="A45" s="17"/>
      <c r="B45" s="17"/>
      <c r="C45" s="17"/>
      <c r="D45" s="17"/>
      <c r="E45" s="17"/>
      <c r="F45" s="17"/>
      <c r="G45" s="17"/>
    </row>
    <row r="46" spans="1:9" x14ac:dyDescent="0.25">
      <c r="A46" s="10"/>
      <c r="B46" s="10"/>
      <c r="C46" s="10"/>
      <c r="D46" s="10"/>
      <c r="E46" s="15"/>
      <c r="F46" s="15"/>
      <c r="G46" s="11"/>
    </row>
    <row r="47" spans="1:9" x14ac:dyDescent="0.25">
      <c r="A47" s="7"/>
      <c r="B47" s="9"/>
      <c r="C47" s="9"/>
      <c r="D47" s="9"/>
      <c r="E47" s="12"/>
      <c r="F47" s="7"/>
      <c r="G47" s="13"/>
    </row>
    <row r="48" spans="1:9" x14ac:dyDescent="0.25">
      <c r="A48" s="7"/>
      <c r="B48" s="9"/>
      <c r="C48" s="9"/>
      <c r="D48" s="9"/>
      <c r="E48" s="12"/>
      <c r="F48" s="7"/>
      <c r="G48" s="13"/>
    </row>
    <row r="49" spans="1:7" x14ac:dyDescent="0.25">
      <c r="A49" s="7"/>
      <c r="B49" s="9"/>
      <c r="C49" s="9"/>
      <c r="D49" s="9"/>
      <c r="E49" s="12"/>
      <c r="F49" s="7"/>
      <c r="G49" s="13"/>
    </row>
  </sheetData>
  <mergeCells count="17">
    <mergeCell ref="A31:G31"/>
    <mergeCell ref="A12:G12"/>
    <mergeCell ref="A19:G19"/>
    <mergeCell ref="A22:B22"/>
    <mergeCell ref="A32:B32"/>
    <mergeCell ref="A30:B30"/>
    <mergeCell ref="F2:G2"/>
    <mergeCell ref="A6:A7"/>
    <mergeCell ref="B6:B7"/>
    <mergeCell ref="B4:F4"/>
    <mergeCell ref="A9:B9"/>
    <mergeCell ref="A10:G10"/>
    <mergeCell ref="A11:B11"/>
    <mergeCell ref="A21:G21"/>
    <mergeCell ref="A29:G29"/>
    <mergeCell ref="A20:B20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topLeftCell="E1" zoomScaleNormal="100" zoomScaleSheetLayoutView="100" workbookViewId="0">
      <selection activeCell="M30" sqref="M30"/>
    </sheetView>
  </sheetViews>
  <sheetFormatPr defaultRowHeight="12.75" x14ac:dyDescent="0.2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 customWidth="1"/>
    <col min="14" max="16384" width="9.140625" style="19"/>
  </cols>
  <sheetData>
    <row r="1" spans="1:13" x14ac:dyDescent="0.2">
      <c r="I1" s="1" t="s">
        <v>15</v>
      </c>
      <c r="K1" s="110"/>
      <c r="L1" s="110"/>
      <c r="M1" s="110"/>
    </row>
    <row r="2" spans="1:13" ht="71.25" customHeight="1" x14ac:dyDescent="0.2">
      <c r="I2" s="90" t="s">
        <v>59</v>
      </c>
      <c r="J2" s="90"/>
      <c r="K2" s="90"/>
      <c r="L2" s="90"/>
      <c r="M2" s="90"/>
    </row>
    <row r="3" spans="1:13" ht="73.5" customHeight="1" x14ac:dyDescent="0.2">
      <c r="C3" s="91" t="s">
        <v>62</v>
      </c>
      <c r="D3" s="91"/>
      <c r="E3" s="91"/>
      <c r="F3" s="91"/>
      <c r="G3" s="91"/>
      <c r="H3" s="91"/>
    </row>
    <row r="4" spans="1:13" ht="25.5" customHeight="1" x14ac:dyDescent="0.2"/>
    <row r="5" spans="1:13" ht="12.75" customHeight="1" x14ac:dyDescent="0.2">
      <c r="A5" s="107" t="s">
        <v>0</v>
      </c>
      <c r="B5" s="107" t="s">
        <v>1</v>
      </c>
      <c r="C5" s="92" t="s">
        <v>29</v>
      </c>
      <c r="D5" s="92" t="s">
        <v>5</v>
      </c>
      <c r="E5" s="92" t="s">
        <v>6</v>
      </c>
      <c r="F5" s="106" t="s">
        <v>2</v>
      </c>
      <c r="G5" s="106"/>
      <c r="H5" s="106"/>
      <c r="I5" s="106"/>
      <c r="J5" s="106"/>
      <c r="K5" s="106"/>
      <c r="L5" s="105" t="s">
        <v>10</v>
      </c>
      <c r="M5" s="105" t="s">
        <v>36</v>
      </c>
    </row>
    <row r="6" spans="1:13" ht="12.75" customHeight="1" x14ac:dyDescent="0.2">
      <c r="A6" s="107"/>
      <c r="B6" s="107"/>
      <c r="C6" s="92"/>
      <c r="D6" s="92"/>
      <c r="E6" s="92"/>
      <c r="F6" s="108" t="s">
        <v>30</v>
      </c>
      <c r="G6" s="106" t="s">
        <v>3</v>
      </c>
      <c r="H6" s="106"/>
      <c r="I6" s="106"/>
      <c r="J6" s="106"/>
      <c r="K6" s="106"/>
      <c r="L6" s="105"/>
      <c r="M6" s="105"/>
    </row>
    <row r="7" spans="1:13" ht="110.25" customHeight="1" x14ac:dyDescent="0.2">
      <c r="A7" s="107"/>
      <c r="B7" s="107"/>
      <c r="C7" s="92"/>
      <c r="D7" s="92"/>
      <c r="E7" s="92"/>
      <c r="F7" s="108"/>
      <c r="G7" s="67" t="s">
        <v>31</v>
      </c>
      <c r="H7" s="67" t="s">
        <v>32</v>
      </c>
      <c r="I7" s="67" t="s">
        <v>33</v>
      </c>
      <c r="J7" s="67" t="s">
        <v>34</v>
      </c>
      <c r="K7" s="67" t="s">
        <v>35</v>
      </c>
      <c r="L7" s="105"/>
      <c r="M7" s="105"/>
    </row>
    <row r="8" spans="1:13" ht="12.75" customHeight="1" x14ac:dyDescent="0.2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18">
        <v>13</v>
      </c>
    </row>
    <row r="9" spans="1:13" ht="13.5" customHeight="1" x14ac:dyDescent="0.2">
      <c r="A9" s="100" t="s">
        <v>55</v>
      </c>
      <c r="B9" s="100"/>
      <c r="C9" s="34" t="s">
        <v>4</v>
      </c>
      <c r="D9" s="34" t="s">
        <v>4</v>
      </c>
      <c r="E9" s="34" t="s">
        <v>4</v>
      </c>
      <c r="F9" s="3">
        <f t="shared" ref="F9:K9" si="0">F11+F20+F33</f>
        <v>2967960.03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2967960.03</v>
      </c>
      <c r="K9" s="3">
        <f t="shared" si="0"/>
        <v>0</v>
      </c>
      <c r="L9" s="34" t="s">
        <v>4</v>
      </c>
      <c r="M9" s="64" t="s">
        <v>4</v>
      </c>
    </row>
    <row r="10" spans="1:13" ht="13.5" customHeight="1" x14ac:dyDescent="0.2">
      <c r="A10" s="104" t="s">
        <v>63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3.5" customHeight="1" x14ac:dyDescent="0.2">
      <c r="A11" s="100" t="s">
        <v>64</v>
      </c>
      <c r="B11" s="100"/>
      <c r="C11" s="34" t="s">
        <v>4</v>
      </c>
      <c r="D11" s="34" t="s">
        <v>4</v>
      </c>
      <c r="E11" s="34" t="s">
        <v>4</v>
      </c>
      <c r="F11" s="2">
        <f>F13</f>
        <v>348475.83</v>
      </c>
      <c r="G11" s="2">
        <f t="shared" ref="G11:K11" si="1">G13</f>
        <v>0</v>
      </c>
      <c r="H11" s="2">
        <f t="shared" si="1"/>
        <v>0</v>
      </c>
      <c r="I11" s="2">
        <f t="shared" si="1"/>
        <v>0</v>
      </c>
      <c r="J11" s="2">
        <f t="shared" si="1"/>
        <v>348475.83</v>
      </c>
      <c r="K11" s="2">
        <f t="shared" si="1"/>
        <v>0</v>
      </c>
      <c r="L11" s="34" t="s">
        <v>4</v>
      </c>
      <c r="M11" s="64" t="s">
        <v>4</v>
      </c>
    </row>
    <row r="12" spans="1:13" s="1" customFormat="1" ht="16.5" customHeight="1" x14ac:dyDescent="0.2">
      <c r="A12" s="101" t="s">
        <v>69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s="24" customFormat="1" ht="35.25" customHeight="1" x14ac:dyDescent="0.25">
      <c r="A13" s="98" t="s">
        <v>24</v>
      </c>
      <c r="B13" s="99"/>
      <c r="C13" s="34" t="s">
        <v>4</v>
      </c>
      <c r="D13" s="68" t="s">
        <v>4</v>
      </c>
      <c r="E13" s="3" t="s">
        <v>4</v>
      </c>
      <c r="F13" s="3">
        <v>348475.83</v>
      </c>
      <c r="G13" s="3">
        <f t="shared" ref="G13:K13" si="2">SUM(G14:G18)</f>
        <v>0</v>
      </c>
      <c r="H13" s="3">
        <f t="shared" si="2"/>
        <v>0</v>
      </c>
      <c r="I13" s="3">
        <f t="shared" si="2"/>
        <v>0</v>
      </c>
      <c r="J13" s="3">
        <v>348475.83</v>
      </c>
      <c r="K13" s="3">
        <f t="shared" si="2"/>
        <v>0</v>
      </c>
      <c r="L13" s="68" t="s">
        <v>4</v>
      </c>
      <c r="M13" s="3" t="s">
        <v>4</v>
      </c>
    </row>
    <row r="14" spans="1:13" s="24" customFormat="1" ht="30" customHeight="1" x14ac:dyDescent="0.25">
      <c r="A14" s="35">
        <v>1</v>
      </c>
      <c r="B14" s="50" t="s">
        <v>70</v>
      </c>
      <c r="C14" s="25" t="s">
        <v>39</v>
      </c>
      <c r="D14" s="70" t="s">
        <v>7</v>
      </c>
      <c r="E14" s="28">
        <v>196</v>
      </c>
      <c r="F14" s="26" t="s">
        <v>92</v>
      </c>
      <c r="G14" s="26">
        <v>0</v>
      </c>
      <c r="H14" s="26">
        <v>0</v>
      </c>
      <c r="I14" s="26">
        <v>0</v>
      </c>
      <c r="J14" s="26" t="s">
        <v>92</v>
      </c>
      <c r="K14" s="26">
        <v>0</v>
      </c>
      <c r="L14" s="27">
        <v>45261</v>
      </c>
      <c r="M14" s="70" t="s">
        <v>11</v>
      </c>
    </row>
    <row r="15" spans="1:13" s="24" customFormat="1" ht="25.5" x14ac:dyDescent="0.25">
      <c r="A15" s="35">
        <v>2</v>
      </c>
      <c r="B15" s="50" t="s">
        <v>71</v>
      </c>
      <c r="C15" s="25" t="s">
        <v>39</v>
      </c>
      <c r="D15" s="70" t="s">
        <v>7</v>
      </c>
      <c r="E15" s="28">
        <v>190</v>
      </c>
      <c r="F15" s="26">
        <v>83649.59</v>
      </c>
      <c r="G15" s="26">
        <v>0</v>
      </c>
      <c r="H15" s="26">
        <v>0</v>
      </c>
      <c r="I15" s="26">
        <v>0</v>
      </c>
      <c r="J15" s="26">
        <v>83649.59</v>
      </c>
      <c r="K15" s="26">
        <v>0</v>
      </c>
      <c r="L15" s="27">
        <v>45261</v>
      </c>
      <c r="M15" s="70" t="s">
        <v>11</v>
      </c>
    </row>
    <row r="16" spans="1:13" s="24" customFormat="1" ht="15" x14ac:dyDescent="0.25">
      <c r="A16" s="35">
        <v>3</v>
      </c>
      <c r="B16" s="50" t="s">
        <v>44</v>
      </c>
      <c r="C16" s="25" t="s">
        <v>38</v>
      </c>
      <c r="D16" s="70" t="s">
        <v>42</v>
      </c>
      <c r="E16" s="28" t="s">
        <v>19</v>
      </c>
      <c r="F16" s="26">
        <v>72265.039999999994</v>
      </c>
      <c r="G16" s="26">
        <v>0</v>
      </c>
      <c r="H16" s="26">
        <v>0</v>
      </c>
      <c r="I16" s="26">
        <v>0</v>
      </c>
      <c r="J16" s="26">
        <v>72265.039999999994</v>
      </c>
      <c r="K16" s="26">
        <v>0</v>
      </c>
      <c r="L16" s="27">
        <v>45261</v>
      </c>
      <c r="M16" s="70" t="s">
        <v>11</v>
      </c>
    </row>
    <row r="17" spans="1:13" s="24" customFormat="1" ht="15" x14ac:dyDescent="0.25">
      <c r="A17" s="35">
        <v>4</v>
      </c>
      <c r="B17" s="50" t="s">
        <v>45</v>
      </c>
      <c r="C17" s="25" t="s">
        <v>38</v>
      </c>
      <c r="D17" s="70" t="s">
        <v>42</v>
      </c>
      <c r="E17" s="28" t="s">
        <v>19</v>
      </c>
      <c r="F17" s="26">
        <v>72293.960000000006</v>
      </c>
      <c r="G17" s="26">
        <v>0</v>
      </c>
      <c r="H17" s="26">
        <v>0</v>
      </c>
      <c r="I17" s="26">
        <v>0</v>
      </c>
      <c r="J17" s="26">
        <v>72293.960000000006</v>
      </c>
      <c r="K17" s="26">
        <v>0</v>
      </c>
      <c r="L17" s="27">
        <v>45261</v>
      </c>
      <c r="M17" s="70" t="s">
        <v>11</v>
      </c>
    </row>
    <row r="18" spans="1:13" s="24" customFormat="1" ht="25.5" x14ac:dyDescent="0.25">
      <c r="A18" s="35">
        <v>5</v>
      </c>
      <c r="B18" s="25" t="s">
        <v>72</v>
      </c>
      <c r="C18" s="25" t="s">
        <v>37</v>
      </c>
      <c r="D18" s="70" t="s">
        <v>42</v>
      </c>
      <c r="E18" s="26" t="s">
        <v>19</v>
      </c>
      <c r="F18" s="26">
        <v>35425.56</v>
      </c>
      <c r="G18" s="26">
        <v>0</v>
      </c>
      <c r="H18" s="26">
        <v>0</v>
      </c>
      <c r="I18" s="26">
        <v>0</v>
      </c>
      <c r="J18" s="26">
        <v>35425.56</v>
      </c>
      <c r="K18" s="26">
        <v>0</v>
      </c>
      <c r="L18" s="27">
        <v>45261</v>
      </c>
      <c r="M18" s="70" t="s">
        <v>73</v>
      </c>
    </row>
    <row r="19" spans="1:13" ht="13.5" customHeight="1" x14ac:dyDescent="0.2">
      <c r="A19" s="104" t="s">
        <v>65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3.5" customHeight="1" x14ac:dyDescent="0.2">
      <c r="A20" s="100" t="s">
        <v>66</v>
      </c>
      <c r="B20" s="100"/>
      <c r="C20" s="34" t="s">
        <v>4</v>
      </c>
      <c r="D20" s="34" t="s">
        <v>4</v>
      </c>
      <c r="E20" s="34" t="s">
        <v>4</v>
      </c>
      <c r="F20" s="2">
        <f>F22</f>
        <v>2181223.6599999997</v>
      </c>
      <c r="G20" s="2">
        <f t="shared" ref="G20:K20" si="3">G22</f>
        <v>0</v>
      </c>
      <c r="H20" s="2">
        <f t="shared" si="3"/>
        <v>0</v>
      </c>
      <c r="I20" s="2">
        <f t="shared" si="3"/>
        <v>0</v>
      </c>
      <c r="J20" s="2">
        <f t="shared" si="3"/>
        <v>2181223.6599999997</v>
      </c>
      <c r="K20" s="2">
        <f t="shared" si="3"/>
        <v>0</v>
      </c>
      <c r="L20" s="34" t="s">
        <v>4</v>
      </c>
      <c r="M20" s="64" t="s">
        <v>4</v>
      </c>
    </row>
    <row r="21" spans="1:13" s="1" customFormat="1" x14ac:dyDescent="0.2">
      <c r="A21" s="94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s="24" customFormat="1" ht="29.25" customHeight="1" x14ac:dyDescent="0.25">
      <c r="A22" s="98" t="s">
        <v>24</v>
      </c>
      <c r="B22" s="99"/>
      <c r="C22" s="34" t="s">
        <v>4</v>
      </c>
      <c r="D22" s="34" t="s">
        <v>4</v>
      </c>
      <c r="E22" s="34" t="s">
        <v>4</v>
      </c>
      <c r="F22" s="2">
        <f t="shared" ref="F22:K22" si="4">SUM(F23:F31)</f>
        <v>2181223.6599999997</v>
      </c>
      <c r="G22" s="2">
        <f t="shared" si="4"/>
        <v>0</v>
      </c>
      <c r="H22" s="2">
        <f t="shared" si="4"/>
        <v>0</v>
      </c>
      <c r="I22" s="2">
        <f t="shared" si="4"/>
        <v>0</v>
      </c>
      <c r="J22" s="2">
        <f t="shared" si="4"/>
        <v>2181223.6599999997</v>
      </c>
      <c r="K22" s="2">
        <f t="shared" si="4"/>
        <v>0</v>
      </c>
      <c r="L22" s="34" t="s">
        <v>4</v>
      </c>
      <c r="M22" s="34" t="s">
        <v>4</v>
      </c>
    </row>
    <row r="23" spans="1:13" s="24" customFormat="1" ht="20.25" customHeight="1" x14ac:dyDescent="0.25">
      <c r="A23" s="37">
        <v>1</v>
      </c>
      <c r="B23" s="25" t="s">
        <v>21</v>
      </c>
      <c r="C23" s="25" t="s">
        <v>20</v>
      </c>
      <c r="D23" s="66" t="s">
        <v>42</v>
      </c>
      <c r="E23" s="66" t="s">
        <v>19</v>
      </c>
      <c r="F23" s="41">
        <f t="shared" ref="F23:F29" si="5">SUM(G23:K23)</f>
        <v>92281.04</v>
      </c>
      <c r="G23" s="28">
        <v>0</v>
      </c>
      <c r="H23" s="28">
        <v>0</v>
      </c>
      <c r="I23" s="28">
        <v>0</v>
      </c>
      <c r="J23" s="28">
        <v>92281.04</v>
      </c>
      <c r="K23" s="28">
        <v>0</v>
      </c>
      <c r="L23" s="27">
        <v>45657</v>
      </c>
      <c r="M23" s="66" t="s">
        <v>11</v>
      </c>
    </row>
    <row r="24" spans="1:13" s="24" customFormat="1" ht="20.25" customHeight="1" x14ac:dyDescent="0.25">
      <c r="A24" s="37">
        <v>2</v>
      </c>
      <c r="B24" s="25" t="s">
        <v>21</v>
      </c>
      <c r="C24" s="25" t="s">
        <v>38</v>
      </c>
      <c r="D24" s="66" t="s">
        <v>42</v>
      </c>
      <c r="E24" s="66" t="s">
        <v>19</v>
      </c>
      <c r="F24" s="41">
        <f t="shared" si="5"/>
        <v>148400.6</v>
      </c>
      <c r="G24" s="28">
        <v>0</v>
      </c>
      <c r="H24" s="28">
        <v>0</v>
      </c>
      <c r="I24" s="28">
        <v>0</v>
      </c>
      <c r="J24" s="28">
        <v>148400.6</v>
      </c>
      <c r="K24" s="28">
        <v>0</v>
      </c>
      <c r="L24" s="27">
        <v>45657</v>
      </c>
      <c r="M24" s="66" t="s">
        <v>11</v>
      </c>
    </row>
    <row r="25" spans="1:13" s="24" customFormat="1" ht="20.25" customHeight="1" x14ac:dyDescent="0.25">
      <c r="A25" s="37">
        <v>3</v>
      </c>
      <c r="B25" s="25" t="s">
        <v>21</v>
      </c>
      <c r="C25" s="25" t="s">
        <v>41</v>
      </c>
      <c r="D25" s="66" t="s">
        <v>7</v>
      </c>
      <c r="E25" s="66" t="s">
        <v>19</v>
      </c>
      <c r="F25" s="41">
        <f t="shared" si="5"/>
        <v>1011671.22</v>
      </c>
      <c r="G25" s="28">
        <v>0</v>
      </c>
      <c r="H25" s="28">
        <v>0</v>
      </c>
      <c r="I25" s="28">
        <v>0</v>
      </c>
      <c r="J25" s="28">
        <v>1011671.22</v>
      </c>
      <c r="K25" s="28">
        <v>0</v>
      </c>
      <c r="L25" s="27">
        <v>45657</v>
      </c>
      <c r="M25" s="66" t="s">
        <v>11</v>
      </c>
    </row>
    <row r="26" spans="1:13" s="24" customFormat="1" ht="20.25" customHeight="1" x14ac:dyDescent="0.25">
      <c r="A26" s="37">
        <v>4</v>
      </c>
      <c r="B26" s="25" t="s">
        <v>93</v>
      </c>
      <c r="C26" s="25" t="s">
        <v>38</v>
      </c>
      <c r="D26" s="83" t="s">
        <v>42</v>
      </c>
      <c r="E26" s="83" t="s">
        <v>19</v>
      </c>
      <c r="F26" s="41">
        <v>101215.45</v>
      </c>
      <c r="G26" s="28">
        <v>0</v>
      </c>
      <c r="H26" s="28">
        <v>0</v>
      </c>
      <c r="I26" s="28">
        <v>0</v>
      </c>
      <c r="J26" s="41">
        <v>101215.45</v>
      </c>
      <c r="K26" s="28">
        <v>0</v>
      </c>
      <c r="L26" s="27">
        <v>45657</v>
      </c>
      <c r="M26" s="83" t="s">
        <v>11</v>
      </c>
    </row>
    <row r="27" spans="1:13" s="24" customFormat="1" ht="20.25" customHeight="1" x14ac:dyDescent="0.25">
      <c r="A27" s="37">
        <v>5</v>
      </c>
      <c r="B27" s="25" t="s">
        <v>93</v>
      </c>
      <c r="C27" s="25" t="s">
        <v>39</v>
      </c>
      <c r="D27" s="84" t="s">
        <v>7</v>
      </c>
      <c r="E27" s="83" t="s">
        <v>19</v>
      </c>
      <c r="F27" s="41">
        <v>427072.28</v>
      </c>
      <c r="G27" s="28">
        <v>0</v>
      </c>
      <c r="H27" s="28">
        <v>0</v>
      </c>
      <c r="I27" s="28">
        <v>0</v>
      </c>
      <c r="J27" s="41">
        <v>427072.28</v>
      </c>
      <c r="K27" s="28">
        <v>0</v>
      </c>
      <c r="L27" s="27">
        <v>45657</v>
      </c>
      <c r="M27" s="83" t="s">
        <v>11</v>
      </c>
    </row>
    <row r="28" spans="1:13" s="24" customFormat="1" ht="20.25" customHeight="1" x14ac:dyDescent="0.25">
      <c r="A28" s="37">
        <v>6</v>
      </c>
      <c r="B28" s="25" t="s">
        <v>74</v>
      </c>
      <c r="C28" s="25" t="s">
        <v>38</v>
      </c>
      <c r="D28" s="66" t="s">
        <v>42</v>
      </c>
      <c r="E28" s="66" t="s">
        <v>19</v>
      </c>
      <c r="F28" s="41">
        <f t="shared" si="5"/>
        <v>36784.620000000003</v>
      </c>
      <c r="G28" s="28">
        <v>0</v>
      </c>
      <c r="H28" s="28">
        <v>0</v>
      </c>
      <c r="I28" s="28">
        <v>0</v>
      </c>
      <c r="J28" s="28">
        <v>36784.620000000003</v>
      </c>
      <c r="K28" s="28">
        <v>0</v>
      </c>
      <c r="L28" s="27">
        <v>45657</v>
      </c>
      <c r="M28" s="66" t="s">
        <v>11</v>
      </c>
    </row>
    <row r="29" spans="1:13" s="24" customFormat="1" ht="20.25" customHeight="1" x14ac:dyDescent="0.25">
      <c r="A29" s="37">
        <v>7</v>
      </c>
      <c r="B29" s="25" t="s">
        <v>75</v>
      </c>
      <c r="C29" s="25" t="s">
        <v>38</v>
      </c>
      <c r="D29" s="66" t="s">
        <v>42</v>
      </c>
      <c r="E29" s="66" t="s">
        <v>19</v>
      </c>
      <c r="F29" s="41">
        <f t="shared" si="5"/>
        <v>32927.129999999997</v>
      </c>
      <c r="G29" s="28">
        <v>0</v>
      </c>
      <c r="H29" s="28">
        <v>0</v>
      </c>
      <c r="I29" s="28">
        <v>0</v>
      </c>
      <c r="J29" s="28">
        <v>32927.129999999997</v>
      </c>
      <c r="K29" s="28">
        <v>0</v>
      </c>
      <c r="L29" s="27">
        <v>45657</v>
      </c>
      <c r="M29" s="66" t="s">
        <v>11</v>
      </c>
    </row>
    <row r="30" spans="1:13" s="24" customFormat="1" ht="20.25" customHeight="1" x14ac:dyDescent="0.25">
      <c r="A30" s="37">
        <v>8</v>
      </c>
      <c r="B30" s="25" t="s">
        <v>76</v>
      </c>
      <c r="C30" s="25" t="s">
        <v>38</v>
      </c>
      <c r="D30" s="83" t="s">
        <v>42</v>
      </c>
      <c r="E30" s="83" t="s">
        <v>19</v>
      </c>
      <c r="F30" s="41">
        <f t="shared" ref="F30" si="6">SUM(G30:K30)</f>
        <v>33227.9</v>
      </c>
      <c r="G30" s="28">
        <v>0</v>
      </c>
      <c r="H30" s="28">
        <v>0</v>
      </c>
      <c r="I30" s="28">
        <v>0</v>
      </c>
      <c r="J30" s="28">
        <v>33227.9</v>
      </c>
      <c r="K30" s="28">
        <v>0</v>
      </c>
      <c r="L30" s="27">
        <v>45657</v>
      </c>
      <c r="M30" s="83" t="s">
        <v>11</v>
      </c>
    </row>
    <row r="31" spans="1:13" s="24" customFormat="1" ht="25.5" customHeight="1" x14ac:dyDescent="0.25">
      <c r="A31" s="37">
        <v>9</v>
      </c>
      <c r="B31" s="25" t="s">
        <v>94</v>
      </c>
      <c r="C31" s="25" t="s">
        <v>39</v>
      </c>
      <c r="D31" s="84" t="s">
        <v>7</v>
      </c>
      <c r="E31" s="83" t="s">
        <v>19</v>
      </c>
      <c r="F31" s="41">
        <v>297643.42</v>
      </c>
      <c r="G31" s="28">
        <v>0</v>
      </c>
      <c r="H31" s="28">
        <v>0</v>
      </c>
      <c r="I31" s="28">
        <v>0</v>
      </c>
      <c r="J31" s="41">
        <v>297643.42</v>
      </c>
      <c r="K31" s="28">
        <v>0</v>
      </c>
      <c r="L31" s="27">
        <v>45657</v>
      </c>
      <c r="M31" s="66" t="s">
        <v>11</v>
      </c>
    </row>
    <row r="32" spans="1:13" ht="13.5" customHeight="1" x14ac:dyDescent="0.2">
      <c r="A32" s="104" t="s">
        <v>67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9" ht="13.5" customHeight="1" x14ac:dyDescent="0.2">
      <c r="A33" s="100" t="s">
        <v>68</v>
      </c>
      <c r="B33" s="100"/>
      <c r="C33" s="34" t="s">
        <v>4</v>
      </c>
      <c r="D33" s="34" t="s">
        <v>4</v>
      </c>
      <c r="E33" s="34" t="s">
        <v>4</v>
      </c>
      <c r="F33" s="2">
        <f>F35</f>
        <v>438260.54000000004</v>
      </c>
      <c r="G33" s="2">
        <f t="shared" ref="G33:K33" si="7">G35</f>
        <v>0</v>
      </c>
      <c r="H33" s="2">
        <f t="shared" si="7"/>
        <v>0</v>
      </c>
      <c r="I33" s="2">
        <f t="shared" si="7"/>
        <v>0</v>
      </c>
      <c r="J33" s="2">
        <f t="shared" si="7"/>
        <v>438260.54000000004</v>
      </c>
      <c r="K33" s="2">
        <f t="shared" si="7"/>
        <v>0</v>
      </c>
      <c r="L33" s="34" t="s">
        <v>4</v>
      </c>
      <c r="M33" s="64" t="s">
        <v>4</v>
      </c>
    </row>
    <row r="34" spans="1:19" s="1" customFormat="1" x14ac:dyDescent="0.2">
      <c r="A34" s="101" t="s">
        <v>69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9" s="24" customFormat="1" ht="27.75" customHeight="1" x14ac:dyDescent="0.25">
      <c r="A35" s="98" t="s">
        <v>24</v>
      </c>
      <c r="B35" s="99"/>
      <c r="C35" s="68" t="s">
        <v>4</v>
      </c>
      <c r="D35" s="68" t="s">
        <v>4</v>
      </c>
      <c r="E35" s="68" t="s">
        <v>4</v>
      </c>
      <c r="F35" s="3">
        <f t="shared" ref="F35:K35" si="8">SUM(F36:F42)</f>
        <v>438260.54000000004</v>
      </c>
      <c r="G35" s="3">
        <f t="shared" si="8"/>
        <v>0</v>
      </c>
      <c r="H35" s="3">
        <f t="shared" si="8"/>
        <v>0</v>
      </c>
      <c r="I35" s="3">
        <f t="shared" si="8"/>
        <v>0</v>
      </c>
      <c r="J35" s="3">
        <f t="shared" si="8"/>
        <v>438260.54000000004</v>
      </c>
      <c r="K35" s="3">
        <f t="shared" si="8"/>
        <v>0</v>
      </c>
      <c r="L35" s="68" t="s">
        <v>4</v>
      </c>
      <c r="M35" s="68" t="s">
        <v>4</v>
      </c>
      <c r="N35" s="1"/>
      <c r="O35" s="1"/>
      <c r="P35" s="1"/>
      <c r="R35" s="1"/>
      <c r="S35" s="1"/>
    </row>
    <row r="36" spans="1:19" s="63" customFormat="1" ht="25.5" x14ac:dyDescent="0.25">
      <c r="A36" s="35">
        <v>1</v>
      </c>
      <c r="B36" s="25" t="s">
        <v>77</v>
      </c>
      <c r="C36" s="25" t="s">
        <v>39</v>
      </c>
      <c r="D36" s="70" t="s">
        <v>7</v>
      </c>
      <c r="E36" s="26">
        <v>127.5</v>
      </c>
      <c r="F36" s="41">
        <f t="shared" ref="F36:F39" si="9">SUM(G36:K36)</f>
        <v>150165.60999999999</v>
      </c>
      <c r="G36" s="26">
        <v>0</v>
      </c>
      <c r="H36" s="26">
        <v>0</v>
      </c>
      <c r="I36" s="26">
        <v>0</v>
      </c>
      <c r="J36" s="26">
        <v>150165.60999999999</v>
      </c>
      <c r="K36" s="26">
        <v>0</v>
      </c>
      <c r="L36" s="27">
        <v>46022</v>
      </c>
      <c r="M36" s="70" t="s">
        <v>11</v>
      </c>
      <c r="N36" s="62"/>
      <c r="O36" s="62"/>
      <c r="P36" s="62"/>
      <c r="Q36" s="62"/>
      <c r="R36" s="62"/>
      <c r="S36" s="62"/>
    </row>
    <row r="37" spans="1:19" s="63" customFormat="1" ht="15" x14ac:dyDescent="0.25">
      <c r="A37" s="35">
        <v>2</v>
      </c>
      <c r="B37" s="25" t="s">
        <v>78</v>
      </c>
      <c r="C37" s="25" t="s">
        <v>38</v>
      </c>
      <c r="D37" s="70" t="s">
        <v>42</v>
      </c>
      <c r="E37" s="26" t="s">
        <v>19</v>
      </c>
      <c r="F37" s="41">
        <f t="shared" si="9"/>
        <v>34478.720000000001</v>
      </c>
      <c r="G37" s="26">
        <v>0</v>
      </c>
      <c r="H37" s="26">
        <v>0</v>
      </c>
      <c r="I37" s="26">
        <v>0</v>
      </c>
      <c r="J37" s="26">
        <v>34478.720000000001</v>
      </c>
      <c r="K37" s="26">
        <v>0</v>
      </c>
      <c r="L37" s="27">
        <v>46022</v>
      </c>
      <c r="M37" s="70" t="s">
        <v>11</v>
      </c>
      <c r="N37" s="62"/>
      <c r="O37" s="62"/>
      <c r="P37" s="62"/>
      <c r="Q37" s="62"/>
      <c r="R37" s="62"/>
      <c r="S37" s="62"/>
    </row>
    <row r="38" spans="1:19" s="63" customFormat="1" ht="15" x14ac:dyDescent="0.25">
      <c r="A38" s="35">
        <v>3</v>
      </c>
      <c r="B38" s="25" t="s">
        <v>79</v>
      </c>
      <c r="C38" s="25" t="s">
        <v>38</v>
      </c>
      <c r="D38" s="70" t="s">
        <v>42</v>
      </c>
      <c r="E38" s="26" t="s">
        <v>19</v>
      </c>
      <c r="F38" s="41">
        <f t="shared" si="9"/>
        <v>34488.269999999997</v>
      </c>
      <c r="G38" s="26">
        <v>0</v>
      </c>
      <c r="H38" s="26">
        <v>0</v>
      </c>
      <c r="I38" s="26">
        <v>0</v>
      </c>
      <c r="J38" s="26">
        <v>34488.269999999997</v>
      </c>
      <c r="K38" s="26">
        <v>0</v>
      </c>
      <c r="L38" s="27">
        <v>46022</v>
      </c>
      <c r="M38" s="70" t="s">
        <v>11</v>
      </c>
      <c r="N38" s="62"/>
      <c r="O38" s="62"/>
      <c r="P38" s="62"/>
      <c r="Q38" s="62"/>
      <c r="R38" s="62"/>
      <c r="S38" s="62"/>
    </row>
    <row r="39" spans="1:19" s="63" customFormat="1" ht="15" x14ac:dyDescent="0.25">
      <c r="A39" s="35">
        <v>4</v>
      </c>
      <c r="B39" s="25" t="s">
        <v>43</v>
      </c>
      <c r="C39" s="25" t="s">
        <v>38</v>
      </c>
      <c r="D39" s="70" t="s">
        <v>42</v>
      </c>
      <c r="E39" s="26" t="s">
        <v>19</v>
      </c>
      <c r="F39" s="41">
        <f t="shared" si="9"/>
        <v>33385.449999999997</v>
      </c>
      <c r="G39" s="26">
        <v>0</v>
      </c>
      <c r="H39" s="26">
        <v>0</v>
      </c>
      <c r="I39" s="26">
        <v>0</v>
      </c>
      <c r="J39" s="26">
        <v>33385.449999999997</v>
      </c>
      <c r="K39" s="26">
        <v>0</v>
      </c>
      <c r="L39" s="27">
        <v>46022</v>
      </c>
      <c r="M39" s="70" t="s">
        <v>11</v>
      </c>
      <c r="N39" s="62"/>
      <c r="O39" s="62"/>
      <c r="P39" s="62"/>
      <c r="Q39" s="62"/>
      <c r="R39" s="62"/>
      <c r="S39" s="62"/>
    </row>
    <row r="40" spans="1:19" s="63" customFormat="1" ht="25.5" x14ac:dyDescent="0.25">
      <c r="A40" s="35">
        <v>5</v>
      </c>
      <c r="B40" s="25" t="s">
        <v>72</v>
      </c>
      <c r="C40" s="25" t="s">
        <v>38</v>
      </c>
      <c r="D40" s="79" t="s">
        <v>42</v>
      </c>
      <c r="E40" s="26" t="s">
        <v>19</v>
      </c>
      <c r="F40" s="41">
        <f t="shared" ref="F40" si="10">SUM(G40:K40)</f>
        <v>40413.08</v>
      </c>
      <c r="G40" s="26">
        <v>0</v>
      </c>
      <c r="H40" s="26">
        <v>0</v>
      </c>
      <c r="I40" s="26">
        <v>0</v>
      </c>
      <c r="J40" s="26">
        <v>40413.08</v>
      </c>
      <c r="K40" s="26">
        <v>0</v>
      </c>
      <c r="L40" s="27">
        <v>46022</v>
      </c>
      <c r="M40" s="79" t="s">
        <v>73</v>
      </c>
      <c r="N40" s="62"/>
      <c r="O40" s="62"/>
      <c r="P40" s="62"/>
      <c r="Q40" s="62"/>
      <c r="R40" s="62"/>
      <c r="S40" s="62"/>
    </row>
    <row r="41" spans="1:19" s="63" customFormat="1" ht="15" x14ac:dyDescent="0.25">
      <c r="A41" s="35">
        <v>6</v>
      </c>
      <c r="B41" s="25" t="s">
        <v>82</v>
      </c>
      <c r="C41" s="25" t="s">
        <v>37</v>
      </c>
      <c r="D41" s="80" t="s">
        <v>42</v>
      </c>
      <c r="E41" s="26" t="s">
        <v>19</v>
      </c>
      <c r="F41" s="41">
        <v>63820.56</v>
      </c>
      <c r="G41" s="26">
        <v>0</v>
      </c>
      <c r="H41" s="26">
        <v>0</v>
      </c>
      <c r="I41" s="26">
        <v>0</v>
      </c>
      <c r="J41" s="26">
        <v>63820.56</v>
      </c>
      <c r="K41" s="26">
        <v>0</v>
      </c>
      <c r="L41" s="27">
        <v>45992</v>
      </c>
      <c r="M41" s="80" t="s">
        <v>11</v>
      </c>
      <c r="N41" s="62"/>
      <c r="O41" s="62"/>
      <c r="P41" s="62"/>
      <c r="Q41" s="62"/>
      <c r="R41" s="62"/>
      <c r="S41" s="62"/>
    </row>
    <row r="42" spans="1:19" s="63" customFormat="1" ht="15" x14ac:dyDescent="0.25">
      <c r="A42" s="35">
        <v>7</v>
      </c>
      <c r="B42" s="25" t="s">
        <v>82</v>
      </c>
      <c r="C42" s="25" t="s">
        <v>20</v>
      </c>
      <c r="D42" s="80" t="s">
        <v>42</v>
      </c>
      <c r="E42" s="26" t="s">
        <v>19</v>
      </c>
      <c r="F42" s="41">
        <v>81508.850000000006</v>
      </c>
      <c r="G42" s="26">
        <v>0</v>
      </c>
      <c r="H42" s="26">
        <v>0</v>
      </c>
      <c r="I42" s="26">
        <v>0</v>
      </c>
      <c r="J42" s="26">
        <v>81508.850000000006</v>
      </c>
      <c r="K42" s="26">
        <v>0</v>
      </c>
      <c r="L42" s="27">
        <v>45992</v>
      </c>
      <c r="M42" s="80" t="s">
        <v>11</v>
      </c>
      <c r="N42" s="62"/>
      <c r="O42" s="62"/>
      <c r="P42" s="62"/>
      <c r="Q42" s="62"/>
      <c r="R42" s="62"/>
      <c r="S42" s="62"/>
    </row>
  </sheetData>
  <mergeCells count="26">
    <mergeCell ref="A35:B35"/>
    <mergeCell ref="A19:M19"/>
    <mergeCell ref="A20:B20"/>
    <mergeCell ref="A21:M21"/>
    <mergeCell ref="A34:M34"/>
    <mergeCell ref="A33:B33"/>
    <mergeCell ref="A32:M32"/>
    <mergeCell ref="A22:B22"/>
    <mergeCell ref="B5:B7"/>
    <mergeCell ref="A5:A7"/>
    <mergeCell ref="K1:M1"/>
    <mergeCell ref="L5:L7"/>
    <mergeCell ref="M5:M7"/>
    <mergeCell ref="C3:H3"/>
    <mergeCell ref="F5:K5"/>
    <mergeCell ref="F6:F7"/>
    <mergeCell ref="G6:K6"/>
    <mergeCell ref="C5:C7"/>
    <mergeCell ref="D5:D7"/>
    <mergeCell ref="E5:E7"/>
    <mergeCell ref="I2:M2"/>
    <mergeCell ref="A13:B13"/>
    <mergeCell ref="A12:M12"/>
    <mergeCell ref="A9:B9"/>
    <mergeCell ref="A10:M10"/>
    <mergeCell ref="A11:B11"/>
  </mergeCells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Волкова</cp:lastModifiedBy>
  <cp:lastPrinted>2023-03-28T11:06:22Z</cp:lastPrinted>
  <dcterms:created xsi:type="dcterms:W3CDTF">2019-01-30T11:59:52Z</dcterms:created>
  <dcterms:modified xsi:type="dcterms:W3CDTF">2023-03-28T11:07:05Z</dcterms:modified>
</cp:coreProperties>
</file>